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emmis.AIEC\YandexDisk\КГБПОУ -АПЭК-\АПЭК\Чемпионат ПРОФЕССИОНАЛЫ\Профессионалы 2025\Веб-технологии\На согласование\"/>
    </mc:Choice>
  </mc:AlternateContent>
  <bookViews>
    <workbookView xWindow="-120" yWindow="-120" windowWidth="29040" windowHeight="15720" activeTab="3"/>
  </bookViews>
  <sheets>
    <sheet name="Информация о Чемпионате" sheetId="5" r:id="rId1"/>
    <sheet name="Общая инфраструктура" sheetId="1" r:id="rId2"/>
    <sheet name="Рабочее место конкурсантов" sheetId="2" r:id="rId3"/>
    <sheet name="Расходные материалы" sheetId="3" r:id="rId4"/>
    <sheet name="Личный инструмент конкурсанта" sheetId="4" r:id="rId5"/>
  </sheets>
  <calcPr calcId="152511"/>
  <extLst>
    <ext uri="GoogleSheetsCustomDataVersion1">
      <go:sheetsCustomData xmlns:go="http://customooxmlschemas.google.com/" r:id="rId8" roundtripDataSignature="AMtx7mhRYCLimphyOlyJk27x/S1qezJ0Nw=="/>
    </ext>
  </extLst>
</workbook>
</file>

<file path=xl/calcChain.xml><?xml version="1.0" encoding="utf-8"?>
<calcChain xmlns="http://schemas.openxmlformats.org/spreadsheetml/2006/main">
  <c r="C5" i="2" l="1"/>
  <c r="G56" i="1" l="1"/>
  <c r="G57" i="1"/>
  <c r="G58" i="1"/>
  <c r="G61" i="1"/>
  <c r="C12" i="2" l="1"/>
  <c r="C11" i="2"/>
  <c r="G31" i="2" s="1"/>
  <c r="C10" i="2"/>
  <c r="C9" i="2"/>
  <c r="F8" i="2"/>
  <c r="D8" i="2"/>
  <c r="C8" i="2"/>
  <c r="F7" i="2"/>
  <c r="D7" i="2"/>
  <c r="C7" i="2"/>
  <c r="C6" i="2"/>
  <c r="C4" i="2"/>
  <c r="C12" i="1"/>
  <c r="C11" i="1"/>
  <c r="C10" i="1"/>
  <c r="C9" i="1"/>
  <c r="F8" i="1"/>
  <c r="D8" i="1"/>
  <c r="C8" i="1"/>
  <c r="F7" i="1"/>
  <c r="D7" i="1"/>
  <c r="C7" i="1"/>
  <c r="C6" i="1"/>
  <c r="C5" i="1"/>
  <c r="C4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62" i="1"/>
  <c r="G45" i="2"/>
  <c r="G46" i="2"/>
  <c r="G47" i="2"/>
  <c r="G33" i="2"/>
  <c r="G34" i="2"/>
  <c r="G35" i="2"/>
  <c r="G40" i="2"/>
  <c r="G41" i="2"/>
  <c r="G42" i="2"/>
  <c r="G30" i="2"/>
  <c r="G38" i="2" l="1"/>
  <c r="G39" i="2"/>
  <c r="G37" i="2"/>
  <c r="G36" i="2"/>
  <c r="G44" i="2"/>
  <c r="G32" i="2"/>
  <c r="G43" i="2"/>
  <c r="G25" i="2"/>
  <c r="A15" i="1" l="1"/>
  <c r="G24" i="3"/>
  <c r="G23" i="3"/>
  <c r="G20" i="3"/>
  <c r="G19" i="3"/>
  <c r="G17" i="3"/>
  <c r="G29" i="2"/>
  <c r="G28" i="2"/>
  <c r="G27" i="2"/>
  <c r="G26" i="2"/>
  <c r="A21" i="2"/>
  <c r="A19" i="2"/>
  <c r="A16" i="2"/>
  <c r="A13" i="2"/>
  <c r="G86" i="1"/>
  <c r="G85" i="1"/>
  <c r="A51" i="1"/>
  <c r="A49" i="1"/>
  <c r="A46" i="1"/>
  <c r="A32" i="1"/>
</calcChain>
</file>

<file path=xl/sharedStrings.xml><?xml version="1.0" encoding="utf-8"?>
<sst xmlns="http://schemas.openxmlformats.org/spreadsheetml/2006/main" count="479" uniqueCount="194">
  <si>
    <t>ПРОЕКТ</t>
  </si>
  <si>
    <t>Основная информация о конкурсной площадке:</t>
  </si>
  <si>
    <r>
      <rPr>
        <b/>
        <sz val="11"/>
        <color theme="1"/>
        <rFont val="Times New Roman"/>
        <family val="1"/>
        <charset val="204"/>
      </rPr>
      <t>Количество экспертов (в том числе с главным экспертом):</t>
    </r>
    <r>
      <rPr>
        <b/>
        <sz val="11"/>
        <color rgb="FFFF0000"/>
        <rFont val="Times New Roman"/>
        <family val="1"/>
        <charset val="204"/>
      </rPr>
      <t>____</t>
    </r>
  </si>
  <si>
    <t xml:space="preserve">Количество конкурсантов (команд): </t>
  </si>
  <si>
    <t>Количество рабочих мест: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</si>
  <si>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</si>
  <si>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</si>
  <si>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200</t>
    </r>
    <r>
      <rPr>
        <sz val="11"/>
        <color rgb="FF000000"/>
        <rFont val="Times New Roman"/>
        <family val="1"/>
        <charset val="204"/>
      </rPr>
      <t xml:space="preserve"> люкс)</t>
    </r>
  </si>
  <si>
    <t xml:space="preserve">Интернет : Подключение  ноутбуков к беспроводному интернету (с возможностью подключения к проводному интернету) 	</t>
  </si>
  <si>
    <r>
      <rPr>
        <sz val="11"/>
        <color rgb="FF000000"/>
        <rFont val="Times New Roman"/>
        <family val="1"/>
        <charset val="204"/>
      </rPr>
      <t xml:space="preserve">Электричество: </t>
    </r>
    <r>
      <rPr>
        <sz val="11"/>
        <color rgb="FF000000"/>
        <rFont val="Times New Roman"/>
        <family val="1"/>
        <charset val="204"/>
      </rPr>
      <t>3</t>
    </r>
    <r>
      <rPr>
        <sz val="11"/>
        <color rgb="FF000000"/>
        <rFont val="Times New Roman"/>
        <family val="1"/>
        <charset val="204"/>
      </rPr>
      <t xml:space="preserve"> подключения к сети  по 220 Вольт        </t>
    </r>
  </si>
  <si>
    <r>
      <rPr>
        <sz val="11"/>
        <color rgb="FF000000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</si>
  <si>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Покрытие пола: </t>
    </r>
    <r>
      <rPr>
        <sz val="11"/>
        <color rgb="FF000000"/>
        <rFont val="Times New Roman"/>
        <family val="1"/>
        <charset val="204"/>
      </rPr>
      <t xml:space="preserve">ковролин </t>
    </r>
    <r>
      <rPr>
        <sz val="11"/>
        <color rgb="FF000000"/>
        <rFont val="Times New Roman"/>
        <family val="1"/>
        <charset val="204"/>
      </rPr>
      <t xml:space="preserve"> на всю зону</t>
    </r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</si>
  <si>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</si>
  <si>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</si>
  <si>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</si>
  <si>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</si>
  <si>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</si>
  <si>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</si>
  <si>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</si>
  <si>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</si>
  <si>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</si>
  <si>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</si>
  <si>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Оборудование IT</t>
  </si>
  <si>
    <t>шт</t>
  </si>
  <si>
    <t>Офисный стол</t>
  </si>
  <si>
    <t>(ШхГ) 1400*600 мм</t>
  </si>
  <si>
    <t>Мебель</t>
  </si>
  <si>
    <t>Стул</t>
  </si>
  <si>
    <t>Мусорная корзина</t>
  </si>
  <si>
    <t>Комната Конкурсантов (по количеству конкурсантов)</t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</si>
  <si>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200</t>
    </r>
    <r>
      <rPr>
        <sz val="11"/>
        <color rgb="FF000000"/>
        <rFont val="Times New Roman"/>
        <family val="1"/>
        <charset val="204"/>
      </rPr>
      <t xml:space="preserve"> люкс)</t>
    </r>
  </si>
  <si>
    <t>Интернет : не требуется</t>
  </si>
  <si>
    <r>
      <rPr>
        <sz val="11"/>
        <color rgb="FF000000"/>
        <rFont val="Times New Roman"/>
        <family val="1"/>
        <charset val="204"/>
      </rPr>
      <t xml:space="preserve">Электричество: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</si>
  <si>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</si>
  <si>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Покрытие пола: </t>
    </r>
    <r>
      <rPr>
        <sz val="11"/>
        <color rgb="FF000000"/>
        <rFont val="Times New Roman"/>
        <family val="1"/>
        <charset val="204"/>
      </rPr>
      <t xml:space="preserve">ковролин </t>
    </r>
    <r>
      <rPr>
        <sz val="11"/>
        <color rgb="FF000000"/>
        <rFont val="Times New Roman"/>
        <family val="1"/>
        <charset val="204"/>
      </rPr>
      <t xml:space="preserve"> на всю зону</t>
    </r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</si>
  <si>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</si>
  <si>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</si>
  <si>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Вешалка</t>
  </si>
  <si>
    <t>Крючков по колличеству участников</t>
  </si>
  <si>
    <t>Стол</t>
  </si>
  <si>
    <t>Комната Экспертов (включая Главного эксперта) (по количеству экспертов)</t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</si>
  <si>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300</t>
    </r>
    <r>
      <rPr>
        <sz val="11"/>
        <color rgb="FF000000"/>
        <rFont val="Times New Roman"/>
        <family val="1"/>
        <charset val="204"/>
      </rPr>
      <t xml:space="preserve"> люкс)</t>
    </r>
  </si>
  <si>
    <t xml:space="preserve">Интернет : Подключение компьютера в комнате экспертов к проводному интернету и общей локальной проводной сети   </t>
  </si>
  <si>
    <t>Контур заземления для электропитания и сети слаботочных подключений (при необходимости) : требуется</t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</si>
  <si>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</si>
  <si>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</si>
  <si>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Компьютер</t>
  </si>
  <si>
    <t>Монитор</t>
  </si>
  <si>
    <t>Компьютерная мышь</t>
  </si>
  <si>
    <t>Клавиатура</t>
  </si>
  <si>
    <t>МФУ А4, лазерное</t>
  </si>
  <si>
    <t>Запасной картридж для МФУ</t>
  </si>
  <si>
    <t>Расходные материалы</t>
  </si>
  <si>
    <t>Программное обеспечение</t>
  </si>
  <si>
    <t>Охрана труда</t>
  </si>
  <si>
    <t>Огнетушитель</t>
  </si>
  <si>
    <t>Углекислотный</t>
  </si>
  <si>
    <t>Кулер 19 л (холодная/горячая вода)</t>
  </si>
  <si>
    <t>С водой на весь периодо проведения соревнований</t>
  </si>
  <si>
    <t>Складское помещение</t>
  </si>
  <si>
    <r>
      <rPr>
        <sz val="11"/>
        <color rgb="FF000000"/>
        <rFont val="Times New Roman"/>
        <family val="1"/>
        <charset val="204"/>
      </rPr>
      <t xml:space="preserve">Площадь зоны: не менее </t>
    </r>
    <r>
      <rPr>
        <sz val="11"/>
        <color rgb="FF000000"/>
        <rFont val="Times New Roman"/>
        <family val="1"/>
        <charset val="204"/>
      </rPr>
      <t>4</t>
    </r>
    <r>
      <rPr>
        <sz val="11"/>
        <color rgb="FF000000"/>
        <rFont val="Times New Roman"/>
        <family val="1"/>
        <charset val="204"/>
      </rPr>
      <t xml:space="preserve"> кв.м.</t>
    </r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</si>
  <si>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200</t>
    </r>
    <r>
      <rPr>
        <sz val="11"/>
        <color rgb="FF000000"/>
        <rFont val="Times New Roman"/>
        <family val="1"/>
        <charset val="204"/>
      </rPr>
      <t xml:space="preserve"> люкс) </t>
    </r>
  </si>
  <si>
    <t xml:space="preserve">Интернет : не требуется   </t>
  </si>
  <si>
    <r>
      <rPr>
        <sz val="11"/>
        <color rgb="FF000000"/>
        <rFont val="Times New Roman"/>
        <family val="1"/>
        <charset val="204"/>
      </rPr>
      <t xml:space="preserve">Электричество: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</si>
  <si>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</si>
  <si>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Покрытие пола: </t>
    </r>
    <r>
      <rPr>
        <sz val="11"/>
        <color rgb="FF000000"/>
        <rFont val="Times New Roman"/>
        <family val="1"/>
        <charset val="204"/>
      </rPr>
      <t xml:space="preserve">ковролин, бетон </t>
    </r>
    <r>
      <rPr>
        <sz val="11"/>
        <color rgb="FF000000"/>
        <rFont val="Times New Roman"/>
        <family val="1"/>
        <charset val="204"/>
      </rPr>
      <t>на всю зону</t>
    </r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</si>
  <si>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</si>
  <si>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</si>
  <si>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Стелаж</t>
  </si>
  <si>
    <t>Металлический, 4 полки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</si>
  <si>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</si>
  <si>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rPr>
        <sz val="11"/>
        <color rgb="FF000000"/>
        <rFont val="Times New Roman"/>
        <family val="1"/>
        <charset val="204"/>
      </rPr>
      <t>Освещение:</t>
    </r>
    <r>
      <rPr>
        <sz val="11"/>
        <color rgb="FF000000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color rgb="FF000000"/>
        <rFont val="Times New Roman"/>
        <family val="1"/>
        <charset val="204"/>
      </rPr>
      <t xml:space="preserve"> ( не менее </t>
    </r>
    <r>
      <rPr>
        <sz val="11"/>
        <color rgb="FF000000"/>
        <rFont val="Times New Roman"/>
        <family val="1"/>
        <charset val="204"/>
      </rPr>
      <t>300</t>
    </r>
    <r>
      <rPr>
        <sz val="11"/>
        <color rgb="FF000000"/>
        <rFont val="Times New Roman"/>
        <family val="1"/>
        <charset val="204"/>
      </rPr>
      <t xml:space="preserve"> люкс) </t>
    </r>
  </si>
  <si>
    <t xml:space="preserve">Интернет : Подключение  компьютеров проводному сети, без доступа к интернету       </t>
  </si>
  <si>
    <r>
      <rPr>
        <sz val="11"/>
        <color rgb="FF000000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</si>
  <si>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color rgb="FF000000"/>
        <rFont val="Times New Roman"/>
        <family val="1"/>
        <charset val="204"/>
      </rPr>
      <t>не требуется</t>
    </r>
  </si>
  <si>
    <r>
      <rPr>
        <sz val="11"/>
        <color rgb="FF000000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color rgb="FF000000"/>
        <rFont val="Times New Roman"/>
        <family val="1"/>
        <charset val="204"/>
      </rPr>
      <t>не требуется</t>
    </r>
  </si>
  <si>
    <t>Монитор 23''</t>
  </si>
  <si>
    <t>Кронштейн для 2 мониторов</t>
  </si>
  <si>
    <t>Кресло компьютерное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</si>
  <si>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</si>
  <si>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Расходные материалы на всех конкурсантов и экспертов</t>
  </si>
  <si>
    <t>упаковка</t>
  </si>
  <si>
    <t>Степлер со сккобами</t>
  </si>
  <si>
    <t>Скрепки канцелярские</t>
  </si>
  <si>
    <t>Папка со скоросшивателем</t>
  </si>
  <si>
    <t>Планшет канцелярский с зажимом</t>
  </si>
  <si>
    <t>Файлы А4</t>
  </si>
  <si>
    <t>Ножницы</t>
  </si>
  <si>
    <t>Личный инструмент конкурсанта</t>
  </si>
  <si>
    <t xml:space="preserve">Примечание </t>
  </si>
  <si>
    <t>Проводная, без программируемых клавишь</t>
  </si>
  <si>
    <t>Позиции могут быть привезены участником по желанию</t>
  </si>
  <si>
    <t>Наушники</t>
  </si>
  <si>
    <t>Проводные, без возможности беспроводного подключения</t>
  </si>
  <si>
    <r>
      <rPr>
        <sz val="16"/>
        <color rgb="FFFFFFFF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этап/Отборочный этап/Финальный этап)</t>
    </r>
    <r>
      <rPr>
        <sz val="16"/>
        <color theme="1"/>
        <rFont val="Times New Roman"/>
        <family val="1"/>
        <charset val="204"/>
      </rPr>
      <t xml:space="preserve">
</t>
    </r>
    <r>
      <rPr>
        <sz val="16"/>
        <color rgb="FFFFFFFF"/>
        <rFont val="Times New Roman"/>
        <family val="1"/>
        <charset val="204"/>
      </rPr>
      <t>Веб-технологии</t>
    </r>
  </si>
  <si>
    <t>Офисный пакет</t>
  </si>
  <si>
    <t>Zeal 0.6.1</t>
  </si>
  <si>
    <t xml:space="preserve">Pencil 3.1.1 </t>
  </si>
  <si>
    <t>Программное обеспечение Zeal (CSS, HTML ,PHP, JavaScript, JQuery, JQuery UI, MySQL, Yii, Laravel, Python 2, Python 3, WordPress,  Angular, Angular JS, VueJS, NodeJs, Apache HTTP Server, Django, Emmet, React, TypeScript)</t>
  </si>
  <si>
    <t>Программное обеспечение Visual Studio Code</t>
  </si>
  <si>
    <t>Программное обеспечение FileZilla 3</t>
  </si>
  <si>
    <t>Программное обеспечение PuTTY</t>
  </si>
  <si>
    <t>Программное обеспечение Firefox Developer Edition</t>
  </si>
  <si>
    <t>Программное обеспечение Google Chrome</t>
  </si>
  <si>
    <t>Программное обеспечение Node JS</t>
  </si>
  <si>
    <t>Программное обеспечение GIMP 2</t>
  </si>
  <si>
    <t>Программное обеспечение Pencil 3</t>
  </si>
  <si>
    <t>Программное обеспечение Inkscape</t>
  </si>
  <si>
    <t>Программное обеспечение Sublime Text 4</t>
  </si>
  <si>
    <t>Программное обеспечение Atom Editor</t>
  </si>
  <si>
    <t>офисная для бумаг</t>
  </si>
  <si>
    <t>Металлические ножки, мягкое основание</t>
  </si>
  <si>
    <t>Бумага</t>
  </si>
  <si>
    <t>А4</t>
  </si>
  <si>
    <t>Прозрачный</t>
  </si>
  <si>
    <t>синяя</t>
  </si>
  <si>
    <t>для пробивки 20 листов</t>
  </si>
  <si>
    <t>позолоченные</t>
  </si>
  <si>
    <t>на пружинке</t>
  </si>
  <si>
    <t>без обложки</t>
  </si>
  <si>
    <t>пачка 100 шт</t>
  </si>
  <si>
    <t>длинна 15 см</t>
  </si>
  <si>
    <t>Скотч</t>
  </si>
  <si>
    <t>Ручка</t>
  </si>
  <si>
    <t xml:space="preserve">Главный эксперт: </t>
  </si>
  <si>
    <t xml:space="preserve">Технический эксперт: </t>
  </si>
  <si>
    <t xml:space="preserve">Даты проведения: </t>
  </si>
  <si>
    <t xml:space="preserve">Адрес базовой организации: </t>
  </si>
  <si>
    <t>Базовая организация расположения конкурсной площадки:</t>
  </si>
  <si>
    <r>
      <rPr>
        <sz val="16"/>
        <color rgb="FFFFFFFF"/>
        <rFont val="Times New Roman"/>
        <family val="1"/>
        <charset val="204"/>
      </rPr>
      <t>Инфраструктурный лист для оснащения конкурсной площадки Чемпионата
Региональный этап Чемпионата по профессиональному мастерству "Профессионалы" в 2025 г
по компетенции</t>
    </r>
    <r>
      <rPr>
        <sz val="16"/>
        <color theme="1"/>
        <rFont val="Times New Roman"/>
        <family val="1"/>
        <charset val="204"/>
      </rPr>
      <t xml:space="preserve">
</t>
    </r>
    <r>
      <rPr>
        <sz val="16"/>
        <color rgb="FFFFFFFF"/>
        <rFont val="Times New Roman"/>
        <family val="1"/>
        <charset val="204"/>
      </rPr>
      <t>Веб-технологии (Основная)</t>
    </r>
  </si>
  <si>
    <t>Компетенция</t>
  </si>
  <si>
    <t>Веб-технологии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</si>
  <si>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</si>
  <si>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</si>
  <si>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</si>
  <si>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</si>
  <si>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</si>
  <si>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</si>
  <si>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</si>
  <si>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</si>
  <si>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</si>
  <si>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</si>
  <si>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</si>
  <si>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>Количество конкурсантов (команд)</t>
  </si>
  <si>
    <t>Количество рабочих мест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</si>
  <si>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</si>
  <si>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</si>
  <si>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</si>
  <si>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</si>
  <si>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</si>
  <si>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Региональный этап Чемпионата по профессиональному мастерству "Профессионалы" в 2025 г</t>
  </si>
  <si>
    <t>Эмм Иван Сергеевич</t>
  </si>
  <si>
    <t>Медведев Андрей Олегович</t>
  </si>
  <si>
    <t>medvedev@asiec.ru</t>
  </si>
  <si>
    <t>Алтайский край</t>
  </si>
  <si>
    <t>г. Барнаул, ул. Горно-Алтайская, д. 17, ауд. 305</t>
  </si>
  <si>
    <t>emm@asiec.ru</t>
  </si>
  <si>
    <t xml:space="preserve">Intel core i5-8600, GeForce GT 710, 8GB ОЗУ, 256 GB SSD </t>
  </si>
  <si>
    <t>USB</t>
  </si>
  <si>
    <t>23" Full HD (1920x1080) LCD</t>
  </si>
  <si>
    <t>Windows 10</t>
  </si>
  <si>
    <t>Операционная система</t>
  </si>
  <si>
    <t>лазерный, с возможностью сканирования</t>
  </si>
  <si>
    <t>Microsoft Office 2013</t>
  </si>
  <si>
    <t>Программное обеспечение Notepad++</t>
  </si>
  <si>
    <t xml:space="preserve">Стол компьютерный </t>
  </si>
  <si>
    <t>(ШхГхВ) 1000х500х750</t>
  </si>
  <si>
    <t>на колесиках, с подлокотниками, сягкое сиденье
расчитанное на вес не менее 100 кг</t>
  </si>
  <si>
    <t>AtomEditor 1.60.0</t>
  </si>
  <si>
    <t>Chrome 132.0.6834.160</t>
  </si>
  <si>
    <t>FileZilla 3.67.0</t>
  </si>
  <si>
    <t>Putty 0.73</t>
  </si>
  <si>
    <t>Firefox Developer Edition 136.0b4</t>
  </si>
  <si>
    <t>Node JS 22.13.1 LTS</t>
  </si>
  <si>
    <t>Gimp 2.10.38</t>
  </si>
  <si>
    <t>Inkscape 1.3.2</t>
  </si>
  <si>
    <t>Sublime 4 4192</t>
  </si>
  <si>
    <t>Visual Studio Code 1.96.4</t>
  </si>
  <si>
    <t xml:space="preserve">Субъект Российской Федерации: </t>
  </si>
  <si>
    <t>Краевое государственное бюджетное профессиональное образовательное учреждение "Алтайский промышленно-экономический колледж"</t>
  </si>
  <si>
    <t>Количество экспертов (в том числе с главным экспертом):</t>
  </si>
  <si>
    <t xml:space="preserve">Intel core i5-7600, 4GB ОЗУ, 1000 GB HDD </t>
  </si>
  <si>
    <t>Notepad++ 8.7.7</t>
  </si>
  <si>
    <t>Плагины : Emmet (Notepad++, Sublime Text)           Visual Studio Code: Prettier - Code formatter или аналог
 PHP Namespace Resolver или аналог
 PHP IntelliSense или аналог
 PHP Intelephense или аналог
 IntelliSense for CSS class names in HTML или аналог
 CSS Formatter или аналог</t>
  </si>
  <si>
    <t>Проектор</t>
  </si>
  <si>
    <t>Экран для проектора</t>
  </si>
  <si>
    <t>09.03.2025-13.03.2025</t>
  </si>
  <si>
    <t>Папка регистратор</t>
  </si>
  <si>
    <t>Даты проведения: 09.03.2025-13.03.2025</t>
  </si>
  <si>
    <t>Технический эксперт: Медведев Андрей Олегович</t>
  </si>
  <si>
    <t>Главный эксперт: Эмм Иван Сергеевич</t>
  </si>
  <si>
    <t>Субъект Российской Федерации: Алтайский край</t>
  </si>
  <si>
    <t>Адрес базовой организации: г.Барнаул, улица Горно-Алтайская, д.17.</t>
  </si>
  <si>
    <t>Базовая организация расположения конкурсной площадки: Краевое государственное бюджетное профессиональное образовательное учреждение "Алтайский промышленно-экономический колледж"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</si>
</sst>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&quot;Times New Roman&quot;"/>
    </font>
    <font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4"/>
      <color theme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indexed="65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 applyNumberFormat="0" applyFill="0" applyBorder="0" applyAlignment="0" applyProtection="0"/>
  </cellStyleXfs>
  <cellXfs count="146">
    <xf numFmtId="0" fontId="0" fillId="0" borderId="0" xfId="0" applyFont="1" applyAlignment="1"/>
    <xf numFmtId="0" fontId="2" fillId="0" borderId="0" xfId="0" applyFont="1"/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left"/>
    </xf>
    <xf numFmtId="0" fontId="10" fillId="0" borderId="16" xfId="0" applyFont="1" applyBorder="1" applyAlignment="1">
      <alignment horizontal="left" wrapText="1"/>
    </xf>
    <xf numFmtId="0" fontId="9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/>
    <xf numFmtId="0" fontId="10" fillId="0" borderId="16" xfId="0" applyFont="1" applyBorder="1" applyAlignment="1"/>
    <xf numFmtId="0" fontId="10" fillId="0" borderId="16" xfId="0" applyFont="1" applyBorder="1" applyAlignment="1">
      <alignment wrapText="1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wrapText="1"/>
    </xf>
    <xf numFmtId="0" fontId="9" fillId="0" borderId="16" xfId="0" applyFont="1" applyBorder="1" applyAlignment="1">
      <alignment horizontal="center" vertical="center" wrapText="1"/>
    </xf>
    <xf numFmtId="0" fontId="10" fillId="0" borderId="12" xfId="0" applyFont="1" applyBorder="1" applyAlignment="1">
      <alignment wrapText="1"/>
    </xf>
    <xf numFmtId="0" fontId="9" fillId="0" borderId="16" xfId="0" applyFont="1" applyBorder="1" applyAlignment="1">
      <alignment horizontal="center"/>
    </xf>
    <xf numFmtId="0" fontId="10" fillId="0" borderId="16" xfId="0" applyFont="1" applyBorder="1" applyAlignment="1">
      <alignment wrapText="1"/>
    </xf>
    <xf numFmtId="0" fontId="10" fillId="5" borderId="16" xfId="0" applyFont="1" applyFill="1" applyBorder="1" applyAlignment="1">
      <alignment wrapText="1"/>
    </xf>
    <xf numFmtId="0" fontId="9" fillId="0" borderId="16" xfId="0" applyFont="1" applyBorder="1" applyAlignment="1">
      <alignment wrapText="1"/>
    </xf>
    <xf numFmtId="0" fontId="2" fillId="0" borderId="0" xfId="0" applyFont="1" applyAlignment="1">
      <alignment wrapText="1"/>
    </xf>
    <xf numFmtId="0" fontId="9" fillId="0" borderId="16" xfId="0" applyFont="1" applyBorder="1" applyAlignment="1"/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/>
    <xf numFmtId="0" fontId="8" fillId="0" borderId="16" xfId="0" applyFont="1" applyBorder="1" applyAlignment="1">
      <alignment horizontal="left"/>
    </xf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6" xfId="0" applyFont="1" applyBorder="1"/>
    <xf numFmtId="0" fontId="2" fillId="0" borderId="16" xfId="0" applyFont="1" applyBorder="1" applyAlignment="1"/>
    <xf numFmtId="0" fontId="9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5" fillId="0" borderId="25" xfId="0" applyFont="1" applyBorder="1" applyAlignment="1">
      <alignment wrapText="1"/>
    </xf>
    <xf numFmtId="0" fontId="16" fillId="0" borderId="16" xfId="0" applyFont="1" applyBorder="1" applyAlignment="1">
      <alignment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Border="1"/>
    <xf numFmtId="0" fontId="0" fillId="0" borderId="0" xfId="0" applyFont="1" applyBorder="1" applyAlignment="1"/>
    <xf numFmtId="0" fontId="6" fillId="0" borderId="31" xfId="0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9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5" xfId="0" applyFont="1" applyBorder="1" applyAlignment="1">
      <alignment wrapText="1"/>
    </xf>
    <xf numFmtId="0" fontId="9" fillId="0" borderId="25" xfId="0" applyFont="1" applyBorder="1" applyAlignment="1">
      <alignment horizontal="center" vertical="center" wrapText="1"/>
    </xf>
    <xf numFmtId="0" fontId="17" fillId="0" borderId="25" xfId="1" applyFont="1" applyBorder="1" applyAlignment="1">
      <alignment horizontal="left" vertical="center" wrapText="1"/>
    </xf>
    <xf numFmtId="0" fontId="17" fillId="0" borderId="25" xfId="1" applyFont="1" applyBorder="1" applyAlignment="1">
      <alignment horizontal="right" vertical="center" wrapText="1"/>
    </xf>
    <xf numFmtId="0" fontId="1" fillId="0" borderId="0" xfId="1"/>
    <xf numFmtId="0" fontId="19" fillId="0" borderId="25" xfId="2" applyFont="1" applyBorder="1" applyAlignment="1">
      <alignment horizontal="right" vertical="center" wrapText="1"/>
    </xf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horizontal="right" vertical="center" wrapText="1"/>
    </xf>
    <xf numFmtId="0" fontId="15" fillId="0" borderId="16" xfId="1" applyFont="1" applyBorder="1" applyAlignment="1">
      <alignment wrapText="1"/>
    </xf>
    <xf numFmtId="0" fontId="8" fillId="0" borderId="16" xfId="1" applyFont="1" applyBorder="1" applyAlignment="1">
      <alignment wrapText="1"/>
    </xf>
    <xf numFmtId="0" fontId="10" fillId="0" borderId="16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5" fillId="0" borderId="16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5" borderId="16" xfId="0" applyFont="1" applyFill="1" applyBorder="1" applyAlignment="1">
      <alignment horizontal="left" vertical="center" wrapText="1"/>
    </xf>
    <xf numFmtId="0" fontId="15" fillId="7" borderId="25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5" fillId="0" borderId="16" xfId="1" applyFont="1" applyBorder="1" applyAlignment="1">
      <alignment vertical="center" wrapText="1"/>
    </xf>
    <xf numFmtId="0" fontId="0" fillId="0" borderId="0" xfId="0" applyFont="1" applyAlignment="1"/>
    <xf numFmtId="0" fontId="9" fillId="0" borderId="7" xfId="0" applyFont="1" applyBorder="1" applyAlignment="1">
      <alignment horizontal="left" vertical="top" wrapText="1"/>
    </xf>
    <xf numFmtId="0" fontId="0" fillId="0" borderId="0" xfId="0" applyFont="1" applyAlignment="1"/>
    <xf numFmtId="0" fontId="4" fillId="0" borderId="8" xfId="0" applyFont="1" applyBorder="1"/>
    <xf numFmtId="0" fontId="9" fillId="0" borderId="13" xfId="0" applyFont="1" applyBorder="1" applyAlignment="1">
      <alignment horizontal="left" vertical="top" wrapText="1"/>
    </xf>
    <xf numFmtId="0" fontId="4" fillId="0" borderId="14" xfId="0" applyFont="1" applyBorder="1"/>
    <xf numFmtId="0" fontId="4" fillId="0" borderId="15" xfId="0" applyFont="1" applyBorder="1"/>
    <xf numFmtId="0" fontId="9" fillId="0" borderId="11" xfId="0" applyFont="1" applyBorder="1" applyAlignment="1">
      <alignment horizontal="left" vertical="top" wrapText="1"/>
    </xf>
    <xf numFmtId="0" fontId="4" fillId="0" borderId="10" xfId="0" applyFont="1" applyBorder="1"/>
    <xf numFmtId="0" fontId="4" fillId="0" borderId="12" xfId="0" applyFont="1" applyBorder="1"/>
    <xf numFmtId="0" fontId="12" fillId="4" borderId="1" xfId="0" applyFont="1" applyFill="1" applyBorder="1" applyAlignment="1">
      <alignment horizontal="center" vertical="center"/>
    </xf>
    <xf numFmtId="0" fontId="4" fillId="0" borderId="2" xfId="0" applyFont="1" applyBorder="1"/>
    <xf numFmtId="0" fontId="4" fillId="0" borderId="18" xfId="0" applyFont="1" applyBorder="1"/>
    <xf numFmtId="0" fontId="7" fillId="0" borderId="4" xfId="0" applyFont="1" applyBorder="1" applyAlignment="1">
      <alignment horizontal="left" vertical="top" wrapText="1"/>
    </xf>
    <xf numFmtId="0" fontId="4" fillId="0" borderId="5" xfId="0" applyFont="1" applyBorder="1"/>
    <xf numFmtId="0" fontId="4" fillId="0" borderId="6" xfId="0" applyFont="1" applyBorder="1"/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Border="1"/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3" fillId="3" borderId="26" xfId="0" applyFont="1" applyFill="1" applyBorder="1" applyAlignment="1">
      <alignment horizontal="center" vertical="center"/>
    </xf>
    <xf numFmtId="0" fontId="4" fillId="0" borderId="9" xfId="0" applyFont="1" applyBorder="1"/>
    <xf numFmtId="0" fontId="4" fillId="0" borderId="35" xfId="0" applyFont="1" applyBorder="1"/>
    <xf numFmtId="0" fontId="8" fillId="0" borderId="7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top" wrapText="1"/>
    </xf>
    <xf numFmtId="0" fontId="3" fillId="4" borderId="21" xfId="0" applyFont="1" applyFill="1" applyBorder="1" applyAlignment="1">
      <alignment horizontal="center" vertical="center"/>
    </xf>
    <xf numFmtId="0" fontId="4" fillId="0" borderId="22" xfId="0" applyFont="1" applyBorder="1"/>
    <xf numFmtId="0" fontId="4" fillId="0" borderId="23" xfId="0" applyFont="1" applyBorder="1"/>
    <xf numFmtId="0" fontId="3" fillId="6" borderId="11" xfId="0" applyFont="1" applyFill="1" applyBorder="1" applyAlignment="1">
      <alignment horizontal="center"/>
    </xf>
    <xf numFmtId="0" fontId="4" fillId="0" borderId="20" xfId="0" applyFont="1" applyBorder="1"/>
    <xf numFmtId="0" fontId="3" fillId="3" borderId="11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6" fillId="0" borderId="30" xfId="0" applyFont="1" applyBorder="1" applyAlignment="1">
      <alignment horizontal="left" vertical="top" wrapText="1"/>
    </xf>
    <xf numFmtId="0" fontId="0" fillId="0" borderId="0" xfId="0" applyBorder="1"/>
    <xf numFmtId="0" fontId="4" fillId="0" borderId="31" xfId="0" applyFont="1" applyBorder="1"/>
    <xf numFmtId="0" fontId="0" fillId="0" borderId="0" xfId="0" applyFont="1" applyBorder="1" applyAlignment="1"/>
    <xf numFmtId="0" fontId="4" fillId="0" borderId="0" xfId="0" applyFont="1" applyBorder="1"/>
    <xf numFmtId="0" fontId="5" fillId="0" borderId="27" xfId="0" applyFont="1" applyBorder="1" applyAlignment="1">
      <alignment horizontal="left" vertical="top" wrapText="1"/>
    </xf>
    <xf numFmtId="0" fontId="4" fillId="0" borderId="28" xfId="0" applyFont="1" applyBorder="1"/>
    <xf numFmtId="0" fontId="4" fillId="0" borderId="29" xfId="0" applyFont="1" applyBorder="1"/>
    <xf numFmtId="0" fontId="3" fillId="6" borderId="26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6" fillId="0" borderId="32" xfId="0" applyFont="1" applyBorder="1" applyAlignment="1">
      <alignment horizontal="left" vertical="top" wrapText="1"/>
    </xf>
    <xf numFmtId="0" fontId="4" fillId="0" borderId="33" xfId="0" applyFont="1" applyBorder="1"/>
    <xf numFmtId="0" fontId="4" fillId="0" borderId="34" xfId="0" applyFont="1" applyBorder="1"/>
    <xf numFmtId="0" fontId="5" fillId="0" borderId="30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center" vertical="center" wrapText="1"/>
    </xf>
    <xf numFmtId="0" fontId="4" fillId="0" borderId="17" xfId="0" applyFont="1" applyBorder="1"/>
    <xf numFmtId="0" fontId="4" fillId="0" borderId="19" xfId="0" applyFont="1" applyBorder="1"/>
    <xf numFmtId="0" fontId="9" fillId="0" borderId="38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7" xfId="0" applyFont="1" applyBorder="1" applyAlignment="1">
      <alignment wrapText="1"/>
    </xf>
    <xf numFmtId="0" fontId="9" fillId="0" borderId="3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B6" sqref="B6"/>
    </sheetView>
  </sheetViews>
  <sheetFormatPr defaultRowHeight="18.75"/>
  <cols>
    <col min="1" max="1" width="71.140625" style="57" customWidth="1"/>
    <col min="2" max="2" width="90.7109375" style="58" customWidth="1"/>
    <col min="3" max="16384" width="9.140625" style="55"/>
  </cols>
  <sheetData>
    <row r="1" spans="1:2" ht="24.95" customHeight="1"/>
    <row r="2" spans="1:2" ht="24.95" customHeight="1"/>
    <row r="3" spans="1:2" ht="24.95" customHeight="1">
      <c r="A3" s="53" t="s">
        <v>130</v>
      </c>
      <c r="B3" s="54" t="s">
        <v>131</v>
      </c>
    </row>
    <row r="4" spans="1:2" ht="53.25" customHeight="1">
      <c r="A4" s="53" t="s">
        <v>132</v>
      </c>
      <c r="B4" s="54" t="s">
        <v>150</v>
      </c>
    </row>
    <row r="5" spans="1:2" ht="24.95" customHeight="1">
      <c r="A5" s="53" t="s">
        <v>133</v>
      </c>
      <c r="B5" s="54" t="s">
        <v>154</v>
      </c>
    </row>
    <row r="6" spans="1:2" ht="37.5">
      <c r="A6" s="53" t="s">
        <v>134</v>
      </c>
      <c r="B6" s="54" t="s">
        <v>179</v>
      </c>
    </row>
    <row r="7" spans="1:2" ht="24.95" customHeight="1">
      <c r="A7" s="53" t="s">
        <v>135</v>
      </c>
      <c r="B7" s="54" t="s">
        <v>155</v>
      </c>
    </row>
    <row r="8" spans="1:2" ht="24.95" customHeight="1">
      <c r="A8" s="53" t="s">
        <v>136</v>
      </c>
      <c r="B8" s="54" t="s">
        <v>186</v>
      </c>
    </row>
    <row r="9" spans="1:2" ht="24.95" customHeight="1">
      <c r="A9" s="53" t="s">
        <v>137</v>
      </c>
      <c r="B9" s="54" t="s">
        <v>151</v>
      </c>
    </row>
    <row r="10" spans="1:2" ht="24.95" customHeight="1">
      <c r="A10" s="53" t="s">
        <v>138</v>
      </c>
      <c r="B10" s="56" t="s">
        <v>156</v>
      </c>
    </row>
    <row r="11" spans="1:2" ht="24.95" customHeight="1">
      <c r="A11" s="53" t="s">
        <v>139</v>
      </c>
      <c r="B11" s="54">
        <v>89132544773</v>
      </c>
    </row>
    <row r="12" spans="1:2" ht="24.95" customHeight="1">
      <c r="A12" s="53" t="s">
        <v>140</v>
      </c>
      <c r="B12" s="54" t="s">
        <v>152</v>
      </c>
    </row>
    <row r="13" spans="1:2" ht="24.95" customHeight="1">
      <c r="A13" s="53" t="s">
        <v>141</v>
      </c>
      <c r="B13" s="56" t="s">
        <v>153</v>
      </c>
    </row>
    <row r="14" spans="1:2" ht="24.95" customHeight="1">
      <c r="A14" s="53" t="s">
        <v>142</v>
      </c>
      <c r="B14" s="54">
        <v>89831790892</v>
      </c>
    </row>
    <row r="15" spans="1:2" ht="24.95" customHeight="1">
      <c r="A15" s="53" t="s">
        <v>143</v>
      </c>
      <c r="B15" s="54">
        <v>11</v>
      </c>
    </row>
    <row r="16" spans="1:2" ht="24.95" customHeight="1">
      <c r="A16" s="53" t="s">
        <v>144</v>
      </c>
      <c r="B16" s="54">
        <v>11</v>
      </c>
    </row>
    <row r="17" spans="1:2" ht="24.95" customHeight="1">
      <c r="A17" s="53" t="s">
        <v>145</v>
      </c>
      <c r="B17" s="54">
        <v>14</v>
      </c>
    </row>
    <row r="18" spans="1:2" ht="24.95" customHeight="1"/>
    <row r="19" spans="1:2" ht="24.95" customHeight="1"/>
    <row r="20" spans="1:2" ht="24.95" customHeight="1">
      <c r="A20" s="57" t="s">
        <v>146</v>
      </c>
    </row>
    <row r="21" spans="1:2" ht="24.95" customHeight="1">
      <c r="A21" s="57" t="s">
        <v>147</v>
      </c>
    </row>
    <row r="22" spans="1:2" ht="24.95" customHeight="1">
      <c r="A22" s="57" t="s">
        <v>148</v>
      </c>
    </row>
    <row r="23" spans="1:2" ht="24.95" customHeight="1">
      <c r="A23" s="57" t="s">
        <v>149</v>
      </c>
    </row>
    <row r="24" spans="1:2" ht="24.95" customHeigh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0"/>
  <sheetViews>
    <sheetView workbookViewId="0">
      <selection activeCell="M50" sqref="M50"/>
    </sheetView>
  </sheetViews>
  <sheetFormatPr defaultColWidth="14.42578125" defaultRowHeight="15" customHeight="1"/>
  <cols>
    <col min="1" max="1" width="5.140625" customWidth="1"/>
    <col min="2" max="2" width="54.7109375" customWidth="1"/>
    <col min="3" max="3" width="53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>
      <c r="A1" s="91" t="s">
        <v>0</v>
      </c>
      <c r="B1" s="77"/>
      <c r="C1" s="77"/>
      <c r="D1" s="77"/>
      <c r="E1" s="77"/>
      <c r="F1" s="77"/>
      <c r="G1" s="77"/>
      <c r="H1" s="7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97.5" customHeight="1" thickBot="1">
      <c r="A2" s="92" t="s">
        <v>129</v>
      </c>
      <c r="B2" s="86"/>
      <c r="C2" s="86"/>
      <c r="D2" s="86"/>
      <c r="E2" s="86"/>
      <c r="F2" s="86"/>
      <c r="G2" s="86"/>
      <c r="H2" s="9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94" t="s">
        <v>1</v>
      </c>
      <c r="B3" s="95"/>
      <c r="C3" s="96"/>
      <c r="D3" s="96"/>
      <c r="E3" s="96"/>
      <c r="F3" s="96"/>
      <c r="G3" s="96"/>
      <c r="H3" s="9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98" t="s">
        <v>178</v>
      </c>
      <c r="B4" s="99"/>
      <c r="C4" s="100" t="str">
        <f>'Информация о Чемпионате'!B5</f>
        <v>Алтайский край</v>
      </c>
      <c r="D4" s="100"/>
      <c r="E4" s="100"/>
      <c r="F4" s="100"/>
      <c r="G4" s="100"/>
      <c r="H4" s="10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02" t="s">
        <v>128</v>
      </c>
      <c r="B5" s="105"/>
      <c r="C5" s="100" t="str">
        <f>'Информация о Чемпионате'!B6</f>
        <v>Краевое государственное бюджетное профессиональное образовательное учреждение "Алтайский промышленно-экономический колледж"</v>
      </c>
      <c r="D5" s="100"/>
      <c r="E5" s="100"/>
      <c r="F5" s="100"/>
      <c r="G5" s="100"/>
      <c r="H5" s="10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102" t="s">
        <v>127</v>
      </c>
      <c r="B6" s="105"/>
      <c r="C6" s="100" t="str">
        <f>'Информация о Чемпионате'!B7</f>
        <v>г. Барнаул, ул. Горно-Алтайская, д. 17, ауд. 305</v>
      </c>
      <c r="D6" s="100"/>
      <c r="E6" s="100"/>
      <c r="F6" s="100"/>
      <c r="G6" s="100"/>
      <c r="H6" s="10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102" t="s">
        <v>124</v>
      </c>
      <c r="B7" s="105"/>
      <c r="C7" s="70" t="str">
        <f>'Информация о Чемпионате'!B9</f>
        <v>Эмм Иван Сергеевич</v>
      </c>
      <c r="D7" s="100" t="str">
        <f>'Информация о Чемпионате'!B10</f>
        <v>emm@asiec.ru</v>
      </c>
      <c r="E7" s="100"/>
      <c r="F7" s="100">
        <f>'Информация о Чемпионате'!B11</f>
        <v>89132544773</v>
      </c>
      <c r="G7" s="100"/>
      <c r="H7" s="10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102" t="s">
        <v>125</v>
      </c>
      <c r="B8" s="105"/>
      <c r="C8" s="70" t="str">
        <f>'Информация о Чемпионате'!B12</f>
        <v>Медведев Андрей Олегович</v>
      </c>
      <c r="D8" s="100" t="str">
        <f>'Информация о Чемпионате'!B13</f>
        <v>medvedev@asiec.ru</v>
      </c>
      <c r="E8" s="100"/>
      <c r="F8" s="100">
        <f>'Информация о Чемпионате'!B14</f>
        <v>89831790892</v>
      </c>
      <c r="G8" s="100"/>
      <c r="H8" s="10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02" t="s">
        <v>180</v>
      </c>
      <c r="B9" s="103"/>
      <c r="C9" s="71">
        <f>'Информация о Чемпионате'!B17</f>
        <v>14</v>
      </c>
      <c r="D9" s="71"/>
      <c r="E9" s="71"/>
      <c r="F9" s="71"/>
      <c r="G9" s="71"/>
      <c r="H9" s="7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02" t="s">
        <v>3</v>
      </c>
      <c r="B10" s="104"/>
      <c r="C10" s="73">
        <f>'Информация о Чемпионате'!B15</f>
        <v>11</v>
      </c>
      <c r="D10" s="73"/>
      <c r="E10" s="73"/>
      <c r="F10" s="73"/>
      <c r="G10" s="73"/>
      <c r="H10" s="7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05" t="s">
        <v>4</v>
      </c>
      <c r="B11" s="104"/>
      <c r="C11" s="73">
        <f>'Информация о Чемпионате'!B16</f>
        <v>11</v>
      </c>
      <c r="D11" s="73"/>
      <c r="E11" s="73"/>
      <c r="F11" s="73"/>
      <c r="G11" s="73"/>
      <c r="H11" s="7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>
      <c r="A12" s="110" t="s">
        <v>126</v>
      </c>
      <c r="B12" s="110"/>
      <c r="C12" s="111" t="str">
        <f>'Информация о Чемпионате'!B8</f>
        <v>09.03.2025-13.03.2025</v>
      </c>
      <c r="D12" s="111"/>
      <c r="E12" s="111"/>
      <c r="F12" s="111"/>
      <c r="G12" s="111"/>
      <c r="H12" s="11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customHeight="1" thickBot="1">
      <c r="A13" s="106" t="s">
        <v>5</v>
      </c>
      <c r="B13" s="107"/>
      <c r="C13" s="107"/>
      <c r="D13" s="107"/>
      <c r="E13" s="107"/>
      <c r="F13" s="107"/>
      <c r="G13" s="107"/>
      <c r="H13" s="108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>
      <c r="A14" s="88" t="s">
        <v>6</v>
      </c>
      <c r="B14" s="89"/>
      <c r="C14" s="89"/>
      <c r="D14" s="89"/>
      <c r="E14" s="89"/>
      <c r="F14" s="89"/>
      <c r="G14" s="89"/>
      <c r="H14" s="9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109" t="str">
        <f>"Площадь зоны: не менее "&amp;((C9+C10)*1)&amp;" кв.м."</f>
        <v>Площадь зоны: не менее 25 кв.м.</v>
      </c>
      <c r="B15" s="77"/>
      <c r="C15" s="77"/>
      <c r="D15" s="77"/>
      <c r="E15" s="77"/>
      <c r="F15" s="77"/>
      <c r="G15" s="77"/>
      <c r="H15" s="78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76" t="s">
        <v>7</v>
      </c>
      <c r="B16" s="77"/>
      <c r="C16" s="77"/>
      <c r="D16" s="77"/>
      <c r="E16" s="77"/>
      <c r="F16" s="77"/>
      <c r="G16" s="77"/>
      <c r="H16" s="78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109" t="s">
        <v>8</v>
      </c>
      <c r="B17" s="77"/>
      <c r="C17" s="77"/>
      <c r="D17" s="77"/>
      <c r="E17" s="77"/>
      <c r="F17" s="77"/>
      <c r="G17" s="77"/>
      <c r="H17" s="7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76" t="s">
        <v>9</v>
      </c>
      <c r="B18" s="77"/>
      <c r="C18" s="77"/>
      <c r="D18" s="77"/>
      <c r="E18" s="77"/>
      <c r="F18" s="77"/>
      <c r="G18" s="77"/>
      <c r="H18" s="7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76" t="s">
        <v>10</v>
      </c>
      <c r="B19" s="77"/>
      <c r="C19" s="77"/>
      <c r="D19" s="77"/>
      <c r="E19" s="77"/>
      <c r="F19" s="77"/>
      <c r="G19" s="77"/>
      <c r="H19" s="7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76" t="s">
        <v>11</v>
      </c>
      <c r="B20" s="77"/>
      <c r="C20" s="77"/>
      <c r="D20" s="77"/>
      <c r="E20" s="77"/>
      <c r="F20" s="77"/>
      <c r="G20" s="77"/>
      <c r="H20" s="7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76" t="s">
        <v>12</v>
      </c>
      <c r="B21" s="77"/>
      <c r="C21" s="77"/>
      <c r="D21" s="77"/>
      <c r="E21" s="77"/>
      <c r="F21" s="77"/>
      <c r="G21" s="77"/>
      <c r="H21" s="7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79" t="s">
        <v>13</v>
      </c>
      <c r="B22" s="80"/>
      <c r="C22" s="80"/>
      <c r="D22" s="80"/>
      <c r="E22" s="80"/>
      <c r="F22" s="80"/>
      <c r="G22" s="80"/>
      <c r="H22" s="8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60">
      <c r="A23" s="2" t="s">
        <v>14</v>
      </c>
      <c r="B23" s="2" t="s">
        <v>15</v>
      </c>
      <c r="C23" s="3" t="s">
        <v>16</v>
      </c>
      <c r="D23" s="2" t="s">
        <v>17</v>
      </c>
      <c r="E23" s="2" t="s">
        <v>18</v>
      </c>
      <c r="F23" s="2" t="s">
        <v>19</v>
      </c>
      <c r="G23" s="2" t="s">
        <v>20</v>
      </c>
      <c r="H23" s="2" t="s">
        <v>21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">
        <v>1</v>
      </c>
      <c r="B24" s="61" t="s">
        <v>46</v>
      </c>
      <c r="C24" s="74" t="s">
        <v>181</v>
      </c>
      <c r="D24" s="7" t="s">
        <v>22</v>
      </c>
      <c r="E24" s="4">
        <v>1</v>
      </c>
      <c r="F24" s="4" t="s">
        <v>23</v>
      </c>
      <c r="G24" s="8">
        <v>1</v>
      </c>
      <c r="H24" s="9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s="75" customFormat="1">
      <c r="A25" s="8">
        <v>2</v>
      </c>
      <c r="B25" s="10" t="s">
        <v>184</v>
      </c>
      <c r="C25" s="6"/>
      <c r="D25" s="14" t="s">
        <v>22</v>
      </c>
      <c r="E25" s="8"/>
      <c r="F25" s="8"/>
      <c r="G25" s="8"/>
      <c r="H25" s="9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">
        <v>2</v>
      </c>
      <c r="B26" s="10" t="s">
        <v>185</v>
      </c>
      <c r="C26" s="6"/>
      <c r="D26" s="7" t="s">
        <v>22</v>
      </c>
      <c r="E26" s="4">
        <v>1</v>
      </c>
      <c r="F26" s="4" t="s">
        <v>23</v>
      </c>
      <c r="G26" s="8">
        <v>1</v>
      </c>
      <c r="H26" s="9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">
        <v>6</v>
      </c>
      <c r="B27" s="10" t="s">
        <v>24</v>
      </c>
      <c r="C27" s="17" t="s">
        <v>25</v>
      </c>
      <c r="D27" s="8" t="s">
        <v>26</v>
      </c>
      <c r="E27" s="4">
        <v>1</v>
      </c>
      <c r="F27" s="4" t="s">
        <v>23</v>
      </c>
      <c r="G27" s="8">
        <v>20</v>
      </c>
      <c r="H27" s="9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">
        <v>7</v>
      </c>
      <c r="B28" s="10" t="s">
        <v>27</v>
      </c>
      <c r="C28" s="6" t="s">
        <v>111</v>
      </c>
      <c r="D28" s="8" t="s">
        <v>26</v>
      </c>
      <c r="E28" s="4">
        <v>1</v>
      </c>
      <c r="F28" s="4" t="s">
        <v>23</v>
      </c>
      <c r="G28" s="8">
        <v>80</v>
      </c>
      <c r="H28" s="9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4">
        <v>8</v>
      </c>
      <c r="B29" s="10" t="s">
        <v>28</v>
      </c>
      <c r="C29" s="36" t="s">
        <v>110</v>
      </c>
      <c r="D29" s="8" t="s">
        <v>26</v>
      </c>
      <c r="E29" s="4">
        <v>1</v>
      </c>
      <c r="F29" s="4" t="s">
        <v>23</v>
      </c>
      <c r="G29" s="8">
        <v>6</v>
      </c>
      <c r="H29" s="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customHeight="1">
      <c r="A30" s="113" t="s">
        <v>29</v>
      </c>
      <c r="B30" s="86"/>
      <c r="C30" s="86"/>
      <c r="D30" s="86"/>
      <c r="E30" s="86"/>
      <c r="F30" s="86"/>
      <c r="G30" s="86"/>
      <c r="H30" s="87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88" t="s">
        <v>6</v>
      </c>
      <c r="B31" s="89"/>
      <c r="C31" s="89"/>
      <c r="D31" s="89"/>
      <c r="E31" s="89"/>
      <c r="F31" s="89"/>
      <c r="G31" s="89"/>
      <c r="H31" s="9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>
      <c r="A32" s="76" t="str">
        <f>"Площадь зоны: не менее "&amp;C10&amp;" кв.м."</f>
        <v>Площадь зоны: не менее 11 кв.м.</v>
      </c>
      <c r="B32" s="77"/>
      <c r="C32" s="77"/>
      <c r="D32" s="77"/>
      <c r="E32" s="77"/>
      <c r="F32" s="77"/>
      <c r="G32" s="77"/>
      <c r="H32" s="78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>
      <c r="A33" s="76" t="s">
        <v>30</v>
      </c>
      <c r="B33" s="77"/>
      <c r="C33" s="77"/>
      <c r="D33" s="77"/>
      <c r="E33" s="77"/>
      <c r="F33" s="77"/>
      <c r="G33" s="77"/>
      <c r="H33" s="78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76" t="s">
        <v>31</v>
      </c>
      <c r="B34" s="77"/>
      <c r="C34" s="77"/>
      <c r="D34" s="77"/>
      <c r="E34" s="77"/>
      <c r="F34" s="77"/>
      <c r="G34" s="77"/>
      <c r="H34" s="78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76" t="s">
        <v>32</v>
      </c>
      <c r="B35" s="77"/>
      <c r="C35" s="77"/>
      <c r="D35" s="77"/>
      <c r="E35" s="77"/>
      <c r="F35" s="77"/>
      <c r="G35" s="77"/>
      <c r="H35" s="78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76" t="s">
        <v>33</v>
      </c>
      <c r="B36" s="77"/>
      <c r="C36" s="77"/>
      <c r="D36" s="77"/>
      <c r="E36" s="77"/>
      <c r="F36" s="77"/>
      <c r="G36" s="77"/>
      <c r="H36" s="78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 customHeight="1">
      <c r="A37" s="76" t="s">
        <v>34</v>
      </c>
      <c r="B37" s="77"/>
      <c r="C37" s="77"/>
      <c r="D37" s="77"/>
      <c r="E37" s="77"/>
      <c r="F37" s="77"/>
      <c r="G37" s="77"/>
      <c r="H37" s="78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>
      <c r="A38" s="76" t="s">
        <v>35</v>
      </c>
      <c r="B38" s="77"/>
      <c r="C38" s="77"/>
      <c r="D38" s="77"/>
      <c r="E38" s="77"/>
      <c r="F38" s="77"/>
      <c r="G38" s="77"/>
      <c r="H38" s="78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79" t="s">
        <v>36</v>
      </c>
      <c r="B39" s="80"/>
      <c r="C39" s="80"/>
      <c r="D39" s="80"/>
      <c r="E39" s="80"/>
      <c r="F39" s="80"/>
      <c r="G39" s="80"/>
      <c r="H39" s="8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60">
      <c r="A40" s="2" t="s">
        <v>14</v>
      </c>
      <c r="B40" s="2" t="s">
        <v>15</v>
      </c>
      <c r="C40" s="3" t="s">
        <v>16</v>
      </c>
      <c r="D40" s="2" t="s">
        <v>17</v>
      </c>
      <c r="E40" s="2" t="s">
        <v>18</v>
      </c>
      <c r="F40" s="2" t="s">
        <v>19</v>
      </c>
      <c r="G40" s="2" t="s">
        <v>20</v>
      </c>
      <c r="H40" s="2" t="s">
        <v>21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7">
        <v>1</v>
      </c>
      <c r="B41" s="12" t="s">
        <v>37</v>
      </c>
      <c r="C41" s="13" t="s">
        <v>38</v>
      </c>
      <c r="D41" s="7" t="s">
        <v>26</v>
      </c>
      <c r="E41" s="7">
        <v>1</v>
      </c>
      <c r="F41" s="14" t="s">
        <v>23</v>
      </c>
      <c r="G41" s="14">
        <v>40</v>
      </c>
      <c r="H41" s="9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7">
        <v>2</v>
      </c>
      <c r="B42" s="12" t="s">
        <v>39</v>
      </c>
      <c r="C42" s="15" t="s">
        <v>25</v>
      </c>
      <c r="D42" s="7" t="s">
        <v>26</v>
      </c>
      <c r="E42" s="14">
        <v>2</v>
      </c>
      <c r="F42" s="14" t="s">
        <v>23</v>
      </c>
      <c r="G42" s="14">
        <v>5</v>
      </c>
      <c r="H42" s="9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.75" customHeight="1">
      <c r="A43" s="14">
        <v>3</v>
      </c>
      <c r="B43" s="9" t="s">
        <v>28</v>
      </c>
      <c r="C43" s="36" t="s">
        <v>110</v>
      </c>
      <c r="D43" s="7" t="s">
        <v>26</v>
      </c>
      <c r="E43" s="14">
        <v>1</v>
      </c>
      <c r="F43" s="14" t="s">
        <v>23</v>
      </c>
      <c r="G43" s="16">
        <v>1</v>
      </c>
      <c r="H43" s="9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3.25" customHeight="1">
      <c r="A44" s="114" t="s">
        <v>40</v>
      </c>
      <c r="B44" s="83"/>
      <c r="C44" s="83"/>
      <c r="D44" s="83"/>
      <c r="E44" s="83"/>
      <c r="F44" s="83"/>
      <c r="G44" s="83"/>
      <c r="H44" s="84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15" t="s">
        <v>6</v>
      </c>
      <c r="B45" s="83"/>
      <c r="C45" s="83"/>
      <c r="D45" s="83"/>
      <c r="E45" s="83"/>
      <c r="F45" s="83"/>
      <c r="G45" s="83"/>
      <c r="H45" s="84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 customHeight="1">
      <c r="A46" s="82" t="str">
        <f>"Площадь зоны: не менее "&amp;(C9*4)&amp;" кв.м."</f>
        <v>Площадь зоны: не менее 56 кв.м.</v>
      </c>
      <c r="B46" s="83"/>
      <c r="C46" s="83"/>
      <c r="D46" s="83"/>
      <c r="E46" s="83"/>
      <c r="F46" s="83"/>
      <c r="G46" s="83"/>
      <c r="H46" s="84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>
      <c r="A47" s="82" t="s">
        <v>41</v>
      </c>
      <c r="B47" s="83"/>
      <c r="C47" s="83"/>
      <c r="D47" s="83"/>
      <c r="E47" s="83"/>
      <c r="F47" s="83"/>
      <c r="G47" s="83"/>
      <c r="H47" s="84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 customHeight="1">
      <c r="A48" s="82" t="s">
        <v>42</v>
      </c>
      <c r="B48" s="83"/>
      <c r="C48" s="83"/>
      <c r="D48" s="83"/>
      <c r="E48" s="83"/>
      <c r="F48" s="83"/>
      <c r="G48" s="83"/>
      <c r="H48" s="8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>
      <c r="A49" s="82" t="str">
        <f>"Электричество: "&amp;(G55+G56&amp;" подключения к сети  по 220 Вольт"        )</f>
        <v>Электричество: 6 подключения к сети  по 220 Вольт</v>
      </c>
      <c r="B49" s="83"/>
      <c r="C49" s="83"/>
      <c r="D49" s="83"/>
      <c r="E49" s="83"/>
      <c r="F49" s="83"/>
      <c r="G49" s="83"/>
      <c r="H49" s="8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>
      <c r="A50" s="82" t="s">
        <v>43</v>
      </c>
      <c r="B50" s="83"/>
      <c r="C50" s="83"/>
      <c r="D50" s="83"/>
      <c r="E50" s="83"/>
      <c r="F50" s="83"/>
      <c r="G50" s="83"/>
      <c r="H50" s="84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 customHeight="1">
      <c r="A51" s="82" t="str">
        <f>"Покрытие пола: ковролин  - "&amp;(C9*4)&amp;" м2 на всю зону"</f>
        <v>Покрытие пола: ковролин  - 56 м2 на всю зону</v>
      </c>
      <c r="B51" s="83"/>
      <c r="C51" s="83"/>
      <c r="D51" s="83"/>
      <c r="E51" s="83"/>
      <c r="F51" s="83"/>
      <c r="G51" s="83"/>
      <c r="H51" s="84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 customHeight="1">
      <c r="A52" s="82" t="s">
        <v>44</v>
      </c>
      <c r="B52" s="83"/>
      <c r="C52" s="83"/>
      <c r="D52" s="83"/>
      <c r="E52" s="83"/>
      <c r="F52" s="83"/>
      <c r="G52" s="83"/>
      <c r="H52" s="84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82" t="s">
        <v>45</v>
      </c>
      <c r="B53" s="83"/>
      <c r="C53" s="83"/>
      <c r="D53" s="83"/>
      <c r="E53" s="83"/>
      <c r="F53" s="83"/>
      <c r="G53" s="83"/>
      <c r="H53" s="84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60">
      <c r="A54" s="12" t="s">
        <v>14</v>
      </c>
      <c r="B54" s="7" t="s">
        <v>15</v>
      </c>
      <c r="C54" s="7" t="s">
        <v>16</v>
      </c>
      <c r="D54" s="7" t="s">
        <v>17</v>
      </c>
      <c r="E54" s="7" t="s">
        <v>18</v>
      </c>
      <c r="F54" s="7" t="s">
        <v>19</v>
      </c>
      <c r="G54" s="7" t="s">
        <v>20</v>
      </c>
      <c r="H54" s="7" t="s">
        <v>21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>
      <c r="A55" s="7">
        <v>1</v>
      </c>
      <c r="B55" s="17" t="s">
        <v>46</v>
      </c>
      <c r="C55" s="59" t="s">
        <v>157</v>
      </c>
      <c r="D55" s="7" t="s">
        <v>22</v>
      </c>
      <c r="E55" s="7">
        <v>1</v>
      </c>
      <c r="F55" s="7" t="s">
        <v>23</v>
      </c>
      <c r="G55" s="7">
        <v>3</v>
      </c>
      <c r="H55" s="19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>
      <c r="A56" s="7">
        <v>2</v>
      </c>
      <c r="B56" s="17" t="s">
        <v>47</v>
      </c>
      <c r="C56" s="60" t="s">
        <v>159</v>
      </c>
      <c r="D56" s="7" t="s">
        <v>22</v>
      </c>
      <c r="E56" s="7">
        <v>1</v>
      </c>
      <c r="F56" s="7" t="s">
        <v>23</v>
      </c>
      <c r="G56" s="14">
        <f t="shared" ref="G56:G57" si="0">E56*$G$55</f>
        <v>3</v>
      </c>
      <c r="H56" s="19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>
      <c r="A57" s="14">
        <v>3</v>
      </c>
      <c r="B57" s="17" t="s">
        <v>48</v>
      </c>
      <c r="C57" s="35" t="s">
        <v>158</v>
      </c>
      <c r="D57" s="7" t="s">
        <v>22</v>
      </c>
      <c r="E57" s="7">
        <v>1</v>
      </c>
      <c r="F57" s="7" t="s">
        <v>23</v>
      </c>
      <c r="G57" s="14">
        <f t="shared" si="0"/>
        <v>3</v>
      </c>
      <c r="H57" s="19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>
      <c r="A58" s="14">
        <v>4</v>
      </c>
      <c r="B58" s="17" t="s">
        <v>49</v>
      </c>
      <c r="C58" s="35" t="s">
        <v>158</v>
      </c>
      <c r="D58" s="7" t="s">
        <v>22</v>
      </c>
      <c r="E58" s="14">
        <v>1</v>
      </c>
      <c r="F58" s="7" t="s">
        <v>23</v>
      </c>
      <c r="G58" s="7">
        <f>E58*$G$55</f>
        <v>3</v>
      </c>
      <c r="H58" s="19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>
      <c r="A59" s="14">
        <v>5</v>
      </c>
      <c r="B59" s="5" t="s">
        <v>50</v>
      </c>
      <c r="C59" s="35" t="s">
        <v>162</v>
      </c>
      <c r="D59" s="7" t="s">
        <v>22</v>
      </c>
      <c r="E59" s="14">
        <v>1</v>
      </c>
      <c r="F59" s="7" t="s">
        <v>23</v>
      </c>
      <c r="G59" s="14">
        <v>1</v>
      </c>
      <c r="H59" s="19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>
      <c r="A60" s="14">
        <v>6</v>
      </c>
      <c r="B60" s="5" t="s">
        <v>51</v>
      </c>
      <c r="C60" s="18"/>
      <c r="D60" s="7" t="s">
        <v>52</v>
      </c>
      <c r="E60" s="14">
        <v>1</v>
      </c>
      <c r="F60" s="7" t="s">
        <v>23</v>
      </c>
      <c r="G60" s="14">
        <v>2</v>
      </c>
      <c r="H60" s="19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30">
      <c r="A61" s="14">
        <v>9</v>
      </c>
      <c r="B61" s="17" t="s">
        <v>161</v>
      </c>
      <c r="C61" s="18" t="s">
        <v>160</v>
      </c>
      <c r="D61" s="14" t="s">
        <v>53</v>
      </c>
      <c r="E61" s="14">
        <v>1</v>
      </c>
      <c r="F61" s="7" t="s">
        <v>23</v>
      </c>
      <c r="G61" s="8">
        <f>E61*$G$55</f>
        <v>3</v>
      </c>
      <c r="H61" s="19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30">
      <c r="A62" s="8">
        <v>1</v>
      </c>
      <c r="B62" s="61" t="s">
        <v>46</v>
      </c>
      <c r="C62" s="64" t="s">
        <v>157</v>
      </c>
      <c r="D62" s="14" t="s">
        <v>22</v>
      </c>
      <c r="E62" s="8">
        <v>1</v>
      </c>
      <c r="F62" s="8" t="s">
        <v>23</v>
      </c>
      <c r="G62" s="8">
        <f>E62*$G$55</f>
        <v>3</v>
      </c>
      <c r="H62" s="62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>
      <c r="A63" s="8">
        <v>2</v>
      </c>
      <c r="B63" s="61" t="s">
        <v>76</v>
      </c>
      <c r="C63" s="65" t="s">
        <v>159</v>
      </c>
      <c r="D63" s="14" t="s">
        <v>22</v>
      </c>
      <c r="E63" s="8">
        <v>2</v>
      </c>
      <c r="F63" s="8" t="s">
        <v>23</v>
      </c>
      <c r="G63" s="8">
        <f t="shared" ref="G63:G84" si="1">E63*$G$55</f>
        <v>6</v>
      </c>
      <c r="H63" s="62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>
      <c r="A64" s="8">
        <v>3</v>
      </c>
      <c r="B64" s="61" t="s">
        <v>77</v>
      </c>
      <c r="C64" s="66"/>
      <c r="D64" s="14" t="s">
        <v>22</v>
      </c>
      <c r="E64" s="8">
        <v>1</v>
      </c>
      <c r="F64" s="8" t="s">
        <v>23</v>
      </c>
      <c r="G64" s="8">
        <f t="shared" si="1"/>
        <v>3</v>
      </c>
      <c r="H64" s="62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>
      <c r="A65" s="8">
        <v>4</v>
      </c>
      <c r="B65" s="61" t="s">
        <v>48</v>
      </c>
      <c r="C65" s="66" t="s">
        <v>158</v>
      </c>
      <c r="D65" s="14" t="s">
        <v>22</v>
      </c>
      <c r="E65" s="8">
        <v>1</v>
      </c>
      <c r="F65" s="8" t="s">
        <v>23</v>
      </c>
      <c r="G65" s="8">
        <f t="shared" si="1"/>
        <v>3</v>
      </c>
      <c r="H65" s="62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>
      <c r="A66" s="8">
        <v>5</v>
      </c>
      <c r="B66" s="61" t="s">
        <v>49</v>
      </c>
      <c r="C66" s="66" t="s">
        <v>158</v>
      </c>
      <c r="D66" s="14" t="s">
        <v>22</v>
      </c>
      <c r="E66" s="8">
        <v>1</v>
      </c>
      <c r="F66" s="8" t="s">
        <v>23</v>
      </c>
      <c r="G66" s="8">
        <f t="shared" si="1"/>
        <v>3</v>
      </c>
      <c r="H66" s="62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30">
      <c r="A67" s="8">
        <v>6</v>
      </c>
      <c r="B67" s="67" t="s">
        <v>161</v>
      </c>
      <c r="C67" s="68" t="s">
        <v>160</v>
      </c>
      <c r="D67" s="14" t="s">
        <v>53</v>
      </c>
      <c r="E67" s="14">
        <v>1</v>
      </c>
      <c r="F67" s="14" t="s">
        <v>23</v>
      </c>
      <c r="G67" s="8">
        <f t="shared" si="1"/>
        <v>3</v>
      </c>
      <c r="H67" s="27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30">
      <c r="A68" s="8">
        <v>7</v>
      </c>
      <c r="B68" s="67" t="s">
        <v>100</v>
      </c>
      <c r="C68" s="69" t="s">
        <v>170</v>
      </c>
      <c r="D68" s="14" t="s">
        <v>53</v>
      </c>
      <c r="E68" s="14">
        <v>1</v>
      </c>
      <c r="F68" s="14" t="s">
        <v>23</v>
      </c>
      <c r="G68" s="8">
        <f t="shared" si="1"/>
        <v>3</v>
      </c>
      <c r="H68" s="27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30">
      <c r="A69" s="8">
        <v>8</v>
      </c>
      <c r="B69" s="67" t="s">
        <v>101</v>
      </c>
      <c r="C69" s="69" t="s">
        <v>171</v>
      </c>
      <c r="D69" s="14" t="s">
        <v>53</v>
      </c>
      <c r="E69" s="14">
        <v>1</v>
      </c>
      <c r="F69" s="14" t="s">
        <v>23</v>
      </c>
      <c r="G69" s="8">
        <f t="shared" si="1"/>
        <v>3</v>
      </c>
      <c r="H69" s="27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71.25">
      <c r="A70" s="8">
        <v>9</v>
      </c>
      <c r="B70" s="67" t="s">
        <v>98</v>
      </c>
      <c r="C70" s="69" t="s">
        <v>96</v>
      </c>
      <c r="D70" s="14" t="s">
        <v>53</v>
      </c>
      <c r="E70" s="14">
        <v>1</v>
      </c>
      <c r="F70" s="14" t="s">
        <v>23</v>
      </c>
      <c r="G70" s="8">
        <f t="shared" si="1"/>
        <v>3</v>
      </c>
      <c r="H70" s="27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30">
      <c r="A71" s="8">
        <v>10</v>
      </c>
      <c r="B71" s="67" t="s">
        <v>102</v>
      </c>
      <c r="C71" s="66" t="s">
        <v>172</v>
      </c>
      <c r="D71" s="14" t="s">
        <v>53</v>
      </c>
      <c r="E71" s="14">
        <v>1</v>
      </c>
      <c r="F71" s="14" t="s">
        <v>23</v>
      </c>
      <c r="G71" s="8">
        <f t="shared" si="1"/>
        <v>3</v>
      </c>
      <c r="H71" s="27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30">
      <c r="A72" s="8">
        <v>11</v>
      </c>
      <c r="B72" s="67" t="s">
        <v>103</v>
      </c>
      <c r="C72" s="66" t="s">
        <v>169</v>
      </c>
      <c r="D72" s="14" t="s">
        <v>53</v>
      </c>
      <c r="E72" s="14">
        <v>1</v>
      </c>
      <c r="F72" s="14" t="s">
        <v>23</v>
      </c>
      <c r="G72" s="8">
        <f t="shared" si="1"/>
        <v>3</v>
      </c>
      <c r="H72" s="27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30">
      <c r="A73" s="8">
        <v>12</v>
      </c>
      <c r="B73" s="67" t="s">
        <v>104</v>
      </c>
      <c r="C73" s="69" t="s">
        <v>173</v>
      </c>
      <c r="D73" s="14" t="s">
        <v>53</v>
      </c>
      <c r="E73" s="14">
        <v>1</v>
      </c>
      <c r="F73" s="14" t="s">
        <v>23</v>
      </c>
      <c r="G73" s="8">
        <f t="shared" si="1"/>
        <v>3</v>
      </c>
      <c r="H73" s="27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30">
      <c r="A74" s="8">
        <v>13</v>
      </c>
      <c r="B74" s="67" t="s">
        <v>95</v>
      </c>
      <c r="C74" s="69" t="s">
        <v>163</v>
      </c>
      <c r="D74" s="14" t="s">
        <v>53</v>
      </c>
      <c r="E74" s="14">
        <v>1</v>
      </c>
      <c r="F74" s="14" t="s">
        <v>23</v>
      </c>
      <c r="G74" s="8">
        <f t="shared" si="1"/>
        <v>3</v>
      </c>
      <c r="H74" s="27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30">
      <c r="A75" s="8">
        <v>14</v>
      </c>
      <c r="B75" s="67" t="s">
        <v>105</v>
      </c>
      <c r="C75" s="66" t="s">
        <v>174</v>
      </c>
      <c r="D75" s="14" t="s">
        <v>53</v>
      </c>
      <c r="E75" s="14">
        <v>1</v>
      </c>
      <c r="F75" s="14" t="s">
        <v>23</v>
      </c>
      <c r="G75" s="8">
        <f t="shared" si="1"/>
        <v>3</v>
      </c>
      <c r="H75" s="27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30">
      <c r="A76" s="8">
        <v>15</v>
      </c>
      <c r="B76" s="67" t="s">
        <v>106</v>
      </c>
      <c r="C76" s="69" t="s">
        <v>97</v>
      </c>
      <c r="D76" s="14" t="s">
        <v>53</v>
      </c>
      <c r="E76" s="14">
        <v>1</v>
      </c>
      <c r="F76" s="14" t="s">
        <v>23</v>
      </c>
      <c r="G76" s="8">
        <f t="shared" si="1"/>
        <v>3</v>
      </c>
      <c r="H76" s="27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17" customHeight="1">
      <c r="A77" s="8">
        <v>16</v>
      </c>
      <c r="B77" s="67" t="s">
        <v>107</v>
      </c>
      <c r="C77" s="68" t="s">
        <v>175</v>
      </c>
      <c r="D77" s="14" t="s">
        <v>53</v>
      </c>
      <c r="E77" s="14">
        <v>1</v>
      </c>
      <c r="F77" s="14" t="s">
        <v>23</v>
      </c>
      <c r="G77" s="8">
        <f t="shared" si="1"/>
        <v>3</v>
      </c>
      <c r="H77" s="27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30">
      <c r="A78" s="8">
        <v>17</v>
      </c>
      <c r="B78" s="67" t="s">
        <v>164</v>
      </c>
      <c r="C78" s="66" t="s">
        <v>182</v>
      </c>
      <c r="D78" s="14" t="s">
        <v>53</v>
      </c>
      <c r="E78" s="14">
        <v>1</v>
      </c>
      <c r="F78" s="14" t="s">
        <v>23</v>
      </c>
      <c r="G78" s="8">
        <f t="shared" si="1"/>
        <v>3</v>
      </c>
      <c r="H78" s="27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30">
      <c r="A79" s="8">
        <v>18</v>
      </c>
      <c r="B79" s="67" t="s">
        <v>108</v>
      </c>
      <c r="C79" s="69" t="s">
        <v>176</v>
      </c>
      <c r="D79" s="14" t="s">
        <v>53</v>
      </c>
      <c r="E79" s="14">
        <v>1</v>
      </c>
      <c r="F79" s="14" t="s">
        <v>23</v>
      </c>
      <c r="G79" s="8">
        <f t="shared" si="1"/>
        <v>3</v>
      </c>
      <c r="H79" s="27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30">
      <c r="A80" s="8">
        <v>19</v>
      </c>
      <c r="B80" s="67" t="s">
        <v>99</v>
      </c>
      <c r="C80" s="66" t="s">
        <v>177</v>
      </c>
      <c r="D80" s="14" t="s">
        <v>53</v>
      </c>
      <c r="E80" s="14">
        <v>1</v>
      </c>
      <c r="F80" s="14" t="s">
        <v>23</v>
      </c>
      <c r="G80" s="8">
        <f t="shared" si="1"/>
        <v>3</v>
      </c>
      <c r="H80" s="27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0">
      <c r="A81" s="8">
        <v>20</v>
      </c>
      <c r="B81" s="67" t="s">
        <v>109</v>
      </c>
      <c r="C81" s="66" t="s">
        <v>168</v>
      </c>
      <c r="D81" s="14" t="s">
        <v>53</v>
      </c>
      <c r="E81" s="14">
        <v>1</v>
      </c>
      <c r="F81" s="14" t="s">
        <v>23</v>
      </c>
      <c r="G81" s="8">
        <f t="shared" si="1"/>
        <v>3</v>
      </c>
      <c r="H81" s="27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4">
      <c r="A82" s="8">
        <v>21</v>
      </c>
      <c r="B82" s="67" t="s">
        <v>183</v>
      </c>
      <c r="C82" s="68" t="s">
        <v>53</v>
      </c>
      <c r="D82" s="14" t="s">
        <v>53</v>
      </c>
      <c r="E82" s="14">
        <v>1</v>
      </c>
      <c r="F82" s="14" t="s">
        <v>23</v>
      </c>
      <c r="G82" s="8">
        <f t="shared" si="1"/>
        <v>3</v>
      </c>
      <c r="H82" s="27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8.5" customHeight="1">
      <c r="A83" s="8">
        <v>22</v>
      </c>
      <c r="B83" s="67" t="s">
        <v>165</v>
      </c>
      <c r="C83" s="67" t="s">
        <v>166</v>
      </c>
      <c r="D83" s="14" t="s">
        <v>26</v>
      </c>
      <c r="E83" s="14">
        <v>1</v>
      </c>
      <c r="F83" s="14" t="s">
        <v>23</v>
      </c>
      <c r="G83" s="8">
        <f t="shared" si="1"/>
        <v>3</v>
      </c>
      <c r="H83" s="27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8.5">
      <c r="A84" s="8">
        <v>23</v>
      </c>
      <c r="B84" s="67" t="s">
        <v>78</v>
      </c>
      <c r="C84" s="67" t="s">
        <v>167</v>
      </c>
      <c r="D84" s="14" t="s">
        <v>26</v>
      </c>
      <c r="E84" s="14">
        <v>1</v>
      </c>
      <c r="F84" s="14" t="s">
        <v>23</v>
      </c>
      <c r="G84" s="8">
        <f t="shared" si="1"/>
        <v>3</v>
      </c>
      <c r="H84" s="27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24">
        <v>2</v>
      </c>
      <c r="B85" s="23" t="s">
        <v>55</v>
      </c>
      <c r="C85" s="21" t="s">
        <v>56</v>
      </c>
      <c r="D85" s="22" t="s">
        <v>54</v>
      </c>
      <c r="E85" s="4">
        <v>2</v>
      </c>
      <c r="F85" s="8" t="s">
        <v>23</v>
      </c>
      <c r="G85" s="8">
        <f t="shared" ref="G85:G86" si="2">E85</f>
        <v>2</v>
      </c>
      <c r="H85" s="2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24">
        <v>3</v>
      </c>
      <c r="B86" s="23" t="s">
        <v>57</v>
      </c>
      <c r="C86" s="21" t="s">
        <v>58</v>
      </c>
      <c r="D86" s="22" t="s">
        <v>54</v>
      </c>
      <c r="E86" s="8">
        <v>1</v>
      </c>
      <c r="F86" s="8" t="s">
        <v>23</v>
      </c>
      <c r="G86" s="8">
        <f t="shared" si="2"/>
        <v>1</v>
      </c>
      <c r="H86" s="23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2.5" customHeight="1">
      <c r="A87" s="85" t="s">
        <v>59</v>
      </c>
      <c r="B87" s="86"/>
      <c r="C87" s="86"/>
      <c r="D87" s="86"/>
      <c r="E87" s="86"/>
      <c r="F87" s="86"/>
      <c r="G87" s="86"/>
      <c r="H87" s="87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88" t="s">
        <v>6</v>
      </c>
      <c r="B88" s="89"/>
      <c r="C88" s="89"/>
      <c r="D88" s="89"/>
      <c r="E88" s="89"/>
      <c r="F88" s="89"/>
      <c r="G88" s="89"/>
      <c r="H88" s="90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76" t="s">
        <v>60</v>
      </c>
      <c r="B89" s="77"/>
      <c r="C89" s="77"/>
      <c r="D89" s="77"/>
      <c r="E89" s="77"/>
      <c r="F89" s="77"/>
      <c r="G89" s="77"/>
      <c r="H89" s="78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76" t="s">
        <v>61</v>
      </c>
      <c r="B90" s="77"/>
      <c r="C90" s="77"/>
      <c r="D90" s="77"/>
      <c r="E90" s="77"/>
      <c r="F90" s="77"/>
      <c r="G90" s="77"/>
      <c r="H90" s="78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76" t="s">
        <v>62</v>
      </c>
      <c r="B91" s="77"/>
      <c r="C91" s="77"/>
      <c r="D91" s="77"/>
      <c r="E91" s="77"/>
      <c r="F91" s="77"/>
      <c r="G91" s="77"/>
      <c r="H91" s="78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76" t="s">
        <v>63</v>
      </c>
      <c r="B92" s="77"/>
      <c r="C92" s="77"/>
      <c r="D92" s="77"/>
      <c r="E92" s="77"/>
      <c r="F92" s="77"/>
      <c r="G92" s="77"/>
      <c r="H92" s="78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" customHeight="1">
      <c r="A93" s="76" t="s">
        <v>64</v>
      </c>
      <c r="B93" s="77"/>
      <c r="C93" s="77"/>
      <c r="D93" s="77"/>
      <c r="E93" s="77"/>
      <c r="F93" s="77"/>
      <c r="G93" s="77"/>
      <c r="H93" s="78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76" t="s">
        <v>65</v>
      </c>
      <c r="B94" s="77"/>
      <c r="C94" s="77"/>
      <c r="D94" s="77"/>
      <c r="E94" s="77"/>
      <c r="F94" s="77"/>
      <c r="G94" s="77"/>
      <c r="H94" s="78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76" t="s">
        <v>66</v>
      </c>
      <c r="B95" s="77"/>
      <c r="C95" s="77"/>
      <c r="D95" s="77"/>
      <c r="E95" s="77"/>
      <c r="F95" s="77"/>
      <c r="G95" s="77"/>
      <c r="H95" s="78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79" t="s">
        <v>67</v>
      </c>
      <c r="B96" s="80"/>
      <c r="C96" s="80"/>
      <c r="D96" s="80"/>
      <c r="E96" s="80"/>
      <c r="F96" s="80"/>
      <c r="G96" s="80"/>
      <c r="H96" s="8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0" customHeight="1">
      <c r="A97" s="25" t="s">
        <v>14</v>
      </c>
      <c r="B97" s="3" t="s">
        <v>15</v>
      </c>
      <c r="C97" s="3" t="s">
        <v>16</v>
      </c>
      <c r="D97" s="26" t="s">
        <v>17</v>
      </c>
      <c r="E97" s="26" t="s">
        <v>18</v>
      </c>
      <c r="F97" s="26" t="s">
        <v>19</v>
      </c>
      <c r="G97" s="26" t="s">
        <v>20</v>
      </c>
      <c r="H97" s="26" t="s">
        <v>21</v>
      </c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8">
        <v>1</v>
      </c>
      <c r="B98" s="27" t="s">
        <v>24</v>
      </c>
      <c r="C98" s="11" t="s">
        <v>25</v>
      </c>
      <c r="D98" s="8" t="s">
        <v>26</v>
      </c>
      <c r="E98" s="4">
        <v>1</v>
      </c>
      <c r="F98" s="8" t="s">
        <v>23</v>
      </c>
      <c r="G98" s="4">
        <v>1</v>
      </c>
      <c r="H98" s="9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8">
        <v>2</v>
      </c>
      <c r="B99" s="27" t="s">
        <v>27</v>
      </c>
      <c r="C99" s="11" t="s">
        <v>111</v>
      </c>
      <c r="D99" s="8" t="s">
        <v>26</v>
      </c>
      <c r="E99" s="4">
        <v>1</v>
      </c>
      <c r="F99" s="8" t="s">
        <v>23</v>
      </c>
      <c r="G99" s="4">
        <v>1</v>
      </c>
      <c r="H99" s="9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8">
        <v>3</v>
      </c>
      <c r="B100" s="27" t="s">
        <v>68</v>
      </c>
      <c r="C100" s="21" t="s">
        <v>69</v>
      </c>
      <c r="D100" s="8" t="s">
        <v>26</v>
      </c>
      <c r="E100" s="4">
        <v>2</v>
      </c>
      <c r="F100" s="8" t="s">
        <v>23</v>
      </c>
      <c r="G100" s="4">
        <v>2</v>
      </c>
      <c r="H100" s="9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</sheetData>
  <mergeCells count="61">
    <mergeCell ref="C5:H5"/>
    <mergeCell ref="A5:B5"/>
    <mergeCell ref="A6:B6"/>
    <mergeCell ref="C6:H6"/>
    <mergeCell ref="A7:B7"/>
    <mergeCell ref="D7:E7"/>
    <mergeCell ref="F7:H7"/>
    <mergeCell ref="A47:H47"/>
    <mergeCell ref="A48:H48"/>
    <mergeCell ref="A49:H49"/>
    <mergeCell ref="A50:H50"/>
    <mergeCell ref="A38:H38"/>
    <mergeCell ref="A39:H39"/>
    <mergeCell ref="A44:H44"/>
    <mergeCell ref="A45:H45"/>
    <mergeCell ref="A46:H46"/>
    <mergeCell ref="A33:H33"/>
    <mergeCell ref="A34:H34"/>
    <mergeCell ref="A35:H35"/>
    <mergeCell ref="A36:H36"/>
    <mergeCell ref="A37:H37"/>
    <mergeCell ref="A21:H21"/>
    <mergeCell ref="A22:H22"/>
    <mergeCell ref="A30:H30"/>
    <mergeCell ref="A31:H31"/>
    <mergeCell ref="A32:H32"/>
    <mergeCell ref="A16:H16"/>
    <mergeCell ref="A17:H17"/>
    <mergeCell ref="A18:H18"/>
    <mergeCell ref="A19:H19"/>
    <mergeCell ref="A20:H20"/>
    <mergeCell ref="A11:B11"/>
    <mergeCell ref="A13:H13"/>
    <mergeCell ref="A14:H14"/>
    <mergeCell ref="A15:H15"/>
    <mergeCell ref="A12:B12"/>
    <mergeCell ref="C12:H12"/>
    <mergeCell ref="A9:B9"/>
    <mergeCell ref="A10:B10"/>
    <mergeCell ref="A8:B8"/>
    <mergeCell ref="D8:E8"/>
    <mergeCell ref="F8:H8"/>
    <mergeCell ref="A1:H1"/>
    <mergeCell ref="A2:H2"/>
    <mergeCell ref="A3:B3"/>
    <mergeCell ref="C3:H3"/>
    <mergeCell ref="A4:B4"/>
    <mergeCell ref="C4:H4"/>
    <mergeCell ref="A95:H95"/>
    <mergeCell ref="A96:H96"/>
    <mergeCell ref="A51:H51"/>
    <mergeCell ref="A52:H52"/>
    <mergeCell ref="A53:H53"/>
    <mergeCell ref="A87:H87"/>
    <mergeCell ref="A88:H88"/>
    <mergeCell ref="A89:H89"/>
    <mergeCell ref="A90:H90"/>
    <mergeCell ref="A91:H91"/>
    <mergeCell ref="A92:H92"/>
    <mergeCell ref="A93:H93"/>
    <mergeCell ref="A94:H94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26"/>
  <sheetViews>
    <sheetView topLeftCell="A36" workbookViewId="0">
      <selection activeCell="C5" sqref="C5:H5"/>
    </sheetView>
  </sheetViews>
  <sheetFormatPr defaultColWidth="14.42578125" defaultRowHeight="15" customHeight="1"/>
  <cols>
    <col min="1" max="1" width="5.140625" customWidth="1"/>
    <col min="2" max="2" width="54.7109375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>
      <c r="A1" s="91" t="s">
        <v>0</v>
      </c>
      <c r="B1" s="77"/>
      <c r="C1" s="77"/>
      <c r="D1" s="77"/>
      <c r="E1" s="77"/>
      <c r="F1" s="77"/>
      <c r="G1" s="77"/>
      <c r="H1" s="7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8.5" customHeight="1" thickBot="1">
      <c r="A2" s="92" t="s">
        <v>129</v>
      </c>
      <c r="B2" s="86"/>
      <c r="C2" s="86"/>
      <c r="D2" s="86"/>
      <c r="E2" s="86"/>
      <c r="F2" s="86"/>
      <c r="G2" s="86"/>
      <c r="H2" s="9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94" t="s">
        <v>1</v>
      </c>
      <c r="B3" s="95"/>
      <c r="C3" s="96"/>
      <c r="D3" s="96"/>
      <c r="E3" s="96"/>
      <c r="F3" s="96"/>
      <c r="G3" s="96"/>
      <c r="H3" s="97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98" t="s">
        <v>178</v>
      </c>
      <c r="B4" s="99"/>
      <c r="C4" s="100" t="str">
        <f>'Информация о Чемпионате'!B5</f>
        <v>Алтайский край</v>
      </c>
      <c r="D4" s="100"/>
      <c r="E4" s="100"/>
      <c r="F4" s="100"/>
      <c r="G4" s="100"/>
      <c r="H4" s="10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customHeight="1">
      <c r="A5" s="102" t="s">
        <v>128</v>
      </c>
      <c r="B5" s="105"/>
      <c r="C5" s="100" t="str">
        <f>'Информация о Чемпионате'!B6</f>
        <v>Краевое государственное бюджетное профессиональное образовательное учреждение "Алтайский промышленно-экономический колледж"</v>
      </c>
      <c r="D5" s="100"/>
      <c r="E5" s="100"/>
      <c r="F5" s="100"/>
      <c r="G5" s="100"/>
      <c r="H5" s="10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102" t="s">
        <v>127</v>
      </c>
      <c r="B6" s="105"/>
      <c r="C6" s="100" t="str">
        <f>'Информация о Чемпионате'!B7</f>
        <v>г. Барнаул, ул. Горно-Алтайская, д. 17, ауд. 305</v>
      </c>
      <c r="D6" s="100"/>
      <c r="E6" s="100"/>
      <c r="F6" s="100"/>
      <c r="G6" s="100"/>
      <c r="H6" s="10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102" t="s">
        <v>124</v>
      </c>
      <c r="B7" s="105"/>
      <c r="C7" s="70" t="str">
        <f>'Информация о Чемпионате'!B9</f>
        <v>Эмм Иван Сергеевич</v>
      </c>
      <c r="D7" s="100" t="str">
        <f>'Информация о Чемпионате'!B10</f>
        <v>emm@asiec.ru</v>
      </c>
      <c r="E7" s="100"/>
      <c r="F7" s="100">
        <f>'Информация о Чемпионате'!B11</f>
        <v>89132544773</v>
      </c>
      <c r="G7" s="100"/>
      <c r="H7" s="10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102" t="s">
        <v>125</v>
      </c>
      <c r="B8" s="105"/>
      <c r="C8" s="70" t="str">
        <f>'Информация о Чемпионате'!B12</f>
        <v>Медведев Андрей Олегович</v>
      </c>
      <c r="D8" s="100" t="str">
        <f>'Информация о Чемпионате'!B13</f>
        <v>medvedev@asiec.ru</v>
      </c>
      <c r="E8" s="100"/>
      <c r="F8" s="100">
        <f>'Информация о Чемпионате'!B14</f>
        <v>89831790892</v>
      </c>
      <c r="G8" s="100"/>
      <c r="H8" s="10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02" t="s">
        <v>180</v>
      </c>
      <c r="B9" s="103"/>
      <c r="C9" s="71">
        <f>'Информация о Чемпионате'!B17</f>
        <v>14</v>
      </c>
      <c r="D9" s="71"/>
      <c r="E9" s="71"/>
      <c r="F9" s="71"/>
      <c r="G9" s="71"/>
      <c r="H9" s="72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02" t="s">
        <v>3</v>
      </c>
      <c r="B10" s="104"/>
      <c r="C10" s="73">
        <f>'Информация о Чемпионате'!B15</f>
        <v>11</v>
      </c>
      <c r="D10" s="73"/>
      <c r="E10" s="73"/>
      <c r="F10" s="73"/>
      <c r="G10" s="73"/>
      <c r="H10" s="72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05" t="s">
        <v>4</v>
      </c>
      <c r="B11" s="104"/>
      <c r="C11" s="73">
        <f>'Информация о Чемпионате'!B16</f>
        <v>11</v>
      </c>
      <c r="D11" s="73"/>
      <c r="E11" s="73"/>
      <c r="F11" s="73"/>
      <c r="G11" s="73"/>
      <c r="H11" s="72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>
      <c r="A12" s="110" t="s">
        <v>126</v>
      </c>
      <c r="B12" s="110"/>
      <c r="C12" s="111" t="str">
        <f>'Информация о Чемпионате'!B8</f>
        <v>09.03.2025-13.03.2025</v>
      </c>
      <c r="D12" s="111"/>
      <c r="E12" s="111"/>
      <c r="F12" s="111"/>
      <c r="G12" s="111"/>
      <c r="H12" s="11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2.5" customHeight="1">
      <c r="A13" s="119" t="str">
        <f>"1. Зона для работ предусмотренных в Модулях обязательных к выполнению (инвариант)  ("&amp;C11&amp;" рабочих мест)"</f>
        <v>1. Зона для работ предусмотренных в Модулях обязательных к выполнению (инвариант)  (11 рабочих мест)</v>
      </c>
      <c r="B13" s="83"/>
      <c r="C13" s="83"/>
      <c r="D13" s="83"/>
      <c r="E13" s="83"/>
      <c r="F13" s="83"/>
      <c r="G13" s="83"/>
      <c r="H13" s="12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 customHeight="1">
      <c r="A14" s="116" t="s">
        <v>70</v>
      </c>
      <c r="B14" s="117"/>
      <c r="C14" s="117"/>
      <c r="D14" s="117"/>
      <c r="E14" s="117"/>
      <c r="F14" s="117"/>
      <c r="G14" s="117"/>
      <c r="H14" s="118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88" t="s">
        <v>6</v>
      </c>
      <c r="B15" s="89"/>
      <c r="C15" s="89"/>
      <c r="D15" s="89"/>
      <c r="E15" s="89"/>
      <c r="F15" s="89"/>
      <c r="G15" s="89"/>
      <c r="H15" s="9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76" t="str">
        <f>"Площадь зоны: не менее "&amp;(C11*4)&amp;" кв.м."</f>
        <v>Площадь зоны: не менее 44 кв.м.</v>
      </c>
      <c r="B16" s="77"/>
      <c r="C16" s="77"/>
      <c r="D16" s="77"/>
      <c r="E16" s="77"/>
      <c r="F16" s="77"/>
      <c r="G16" s="77"/>
      <c r="H16" s="78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76" t="s">
        <v>71</v>
      </c>
      <c r="B17" s="77"/>
      <c r="C17" s="77"/>
      <c r="D17" s="77"/>
      <c r="E17" s="77"/>
      <c r="F17" s="77"/>
      <c r="G17" s="77"/>
      <c r="H17" s="78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76" t="s">
        <v>72</v>
      </c>
      <c r="B18" s="77"/>
      <c r="C18" s="77"/>
      <c r="D18" s="77"/>
      <c r="E18" s="77"/>
      <c r="F18" s="77"/>
      <c r="G18" s="77"/>
      <c r="H18" s="78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76" t="str">
        <f>"Электричество: "&amp;C12&amp;" подключения к сети  по 220 Вольт"</f>
        <v>Электричество: 09.03.2025-13.03.2025 подключения к сети  по 220 Вольт</v>
      </c>
      <c r="B19" s="77"/>
      <c r="C19" s="77"/>
      <c r="D19" s="77"/>
      <c r="E19" s="77"/>
      <c r="F19" s="77"/>
      <c r="G19" s="77"/>
      <c r="H19" s="78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76" t="s">
        <v>73</v>
      </c>
      <c r="B20" s="77"/>
      <c r="C20" s="77"/>
      <c r="D20" s="77"/>
      <c r="E20" s="77"/>
      <c r="F20" s="77"/>
      <c r="G20" s="77"/>
      <c r="H20" s="7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109" t="e">
        <f>"Покрытие пола: ковролин  - "&amp;(C12*4)&amp; "м2 на всю зону"</f>
        <v>#VALUE!</v>
      </c>
      <c r="B21" s="77"/>
      <c r="C21" s="77"/>
      <c r="D21" s="77"/>
      <c r="E21" s="77"/>
      <c r="F21" s="77"/>
      <c r="G21" s="77"/>
      <c r="H21" s="7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76" t="s">
        <v>74</v>
      </c>
      <c r="B22" s="77"/>
      <c r="C22" s="77"/>
      <c r="D22" s="77"/>
      <c r="E22" s="77"/>
      <c r="F22" s="77"/>
      <c r="G22" s="77"/>
      <c r="H22" s="7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79" t="s">
        <v>75</v>
      </c>
      <c r="B23" s="80"/>
      <c r="C23" s="80"/>
      <c r="D23" s="80"/>
      <c r="E23" s="80"/>
      <c r="F23" s="80"/>
      <c r="G23" s="80"/>
      <c r="H23" s="8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42" customFormat="1" ht="60">
      <c r="A24" s="26" t="s">
        <v>14</v>
      </c>
      <c r="B24" s="26" t="s">
        <v>15</v>
      </c>
      <c r="C24" s="3" t="s">
        <v>16</v>
      </c>
      <c r="D24" s="26" t="s">
        <v>17</v>
      </c>
      <c r="E24" s="26" t="s">
        <v>18</v>
      </c>
      <c r="F24" s="26" t="s">
        <v>19</v>
      </c>
      <c r="G24" s="26" t="s">
        <v>20</v>
      </c>
      <c r="H24" s="26" t="s">
        <v>21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spans="1:26" s="42" customFormat="1" ht="45">
      <c r="A25" s="8">
        <v>1</v>
      </c>
      <c r="B25" s="61" t="s">
        <v>46</v>
      </c>
      <c r="C25" s="64" t="s">
        <v>157</v>
      </c>
      <c r="D25" s="14" t="s">
        <v>22</v>
      </c>
      <c r="E25" s="8">
        <v>1</v>
      </c>
      <c r="F25" s="8" t="s">
        <v>23</v>
      </c>
      <c r="G25" s="8">
        <f>E25*$C$11</f>
        <v>11</v>
      </c>
      <c r="H25" s="62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s="42" customFormat="1">
      <c r="A26" s="8">
        <v>2</v>
      </c>
      <c r="B26" s="61" t="s">
        <v>76</v>
      </c>
      <c r="C26" s="65" t="s">
        <v>159</v>
      </c>
      <c r="D26" s="14" t="s">
        <v>22</v>
      </c>
      <c r="E26" s="8">
        <v>2</v>
      </c>
      <c r="F26" s="8" t="s">
        <v>23</v>
      </c>
      <c r="G26" s="8">
        <f t="shared" ref="G26:G47" si="0">E26*$C$11</f>
        <v>22</v>
      </c>
      <c r="H26" s="62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s="42" customFormat="1">
      <c r="A27" s="8">
        <v>3</v>
      </c>
      <c r="B27" s="61" t="s">
        <v>77</v>
      </c>
      <c r="C27" s="66"/>
      <c r="D27" s="14" t="s">
        <v>22</v>
      </c>
      <c r="E27" s="8">
        <v>1</v>
      </c>
      <c r="F27" s="8" t="s">
        <v>23</v>
      </c>
      <c r="G27" s="8">
        <f t="shared" si="0"/>
        <v>11</v>
      </c>
      <c r="H27" s="62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s="42" customFormat="1">
      <c r="A28" s="8">
        <v>4</v>
      </c>
      <c r="B28" s="61" t="s">
        <v>48</v>
      </c>
      <c r="C28" s="66" t="s">
        <v>158</v>
      </c>
      <c r="D28" s="14" t="s">
        <v>22</v>
      </c>
      <c r="E28" s="8">
        <v>1</v>
      </c>
      <c r="F28" s="8" t="s">
        <v>23</v>
      </c>
      <c r="G28" s="8">
        <f t="shared" si="0"/>
        <v>11</v>
      </c>
      <c r="H28" s="62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s="42" customFormat="1">
      <c r="A29" s="8">
        <v>5</v>
      </c>
      <c r="B29" s="61" t="s">
        <v>49</v>
      </c>
      <c r="C29" s="66" t="s">
        <v>158</v>
      </c>
      <c r="D29" s="14" t="s">
        <v>22</v>
      </c>
      <c r="E29" s="8">
        <v>1</v>
      </c>
      <c r="F29" s="8" t="s">
        <v>23</v>
      </c>
      <c r="G29" s="8">
        <f t="shared" si="0"/>
        <v>11</v>
      </c>
      <c r="H29" s="62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s="42" customFormat="1" ht="30">
      <c r="A30" s="8">
        <v>6</v>
      </c>
      <c r="B30" s="67" t="s">
        <v>161</v>
      </c>
      <c r="C30" s="68" t="s">
        <v>160</v>
      </c>
      <c r="D30" s="14" t="s">
        <v>53</v>
      </c>
      <c r="E30" s="14">
        <v>1</v>
      </c>
      <c r="F30" s="14" t="s">
        <v>23</v>
      </c>
      <c r="G30" s="8">
        <f t="shared" si="0"/>
        <v>11</v>
      </c>
      <c r="H30" s="27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</row>
    <row r="31" spans="1:26" s="42" customFormat="1" ht="30">
      <c r="A31" s="8">
        <v>7</v>
      </c>
      <c r="B31" s="67" t="s">
        <v>100</v>
      </c>
      <c r="C31" s="69" t="s">
        <v>170</v>
      </c>
      <c r="D31" s="14" t="s">
        <v>53</v>
      </c>
      <c r="E31" s="14">
        <v>1</v>
      </c>
      <c r="F31" s="14" t="s">
        <v>23</v>
      </c>
      <c r="G31" s="8">
        <f t="shared" si="0"/>
        <v>11</v>
      </c>
      <c r="H31" s="27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</row>
    <row r="32" spans="1:26" s="42" customFormat="1" ht="30">
      <c r="A32" s="8">
        <v>8</v>
      </c>
      <c r="B32" s="67" t="s">
        <v>101</v>
      </c>
      <c r="C32" s="69" t="s">
        <v>171</v>
      </c>
      <c r="D32" s="14" t="s">
        <v>53</v>
      </c>
      <c r="E32" s="14">
        <v>1</v>
      </c>
      <c r="F32" s="14" t="s">
        <v>23</v>
      </c>
      <c r="G32" s="8">
        <f t="shared" si="0"/>
        <v>11</v>
      </c>
      <c r="H32" s="27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</row>
    <row r="33" spans="1:26" s="42" customFormat="1" ht="71.25">
      <c r="A33" s="8">
        <v>9</v>
      </c>
      <c r="B33" s="67" t="s">
        <v>98</v>
      </c>
      <c r="C33" s="69" t="s">
        <v>96</v>
      </c>
      <c r="D33" s="14" t="s">
        <v>53</v>
      </c>
      <c r="E33" s="14">
        <v>1</v>
      </c>
      <c r="F33" s="14" t="s">
        <v>23</v>
      </c>
      <c r="G33" s="8">
        <f t="shared" si="0"/>
        <v>11</v>
      </c>
      <c r="H33" s="27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</row>
    <row r="34" spans="1:26" s="42" customFormat="1" ht="30">
      <c r="A34" s="8">
        <v>10</v>
      </c>
      <c r="B34" s="67" t="s">
        <v>102</v>
      </c>
      <c r="C34" s="66" t="s">
        <v>172</v>
      </c>
      <c r="D34" s="14" t="s">
        <v>53</v>
      </c>
      <c r="E34" s="14">
        <v>1</v>
      </c>
      <c r="F34" s="14" t="s">
        <v>23</v>
      </c>
      <c r="G34" s="8">
        <f t="shared" si="0"/>
        <v>11</v>
      </c>
      <c r="H34" s="27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</row>
    <row r="35" spans="1:26" s="42" customFormat="1" ht="30">
      <c r="A35" s="8">
        <v>11</v>
      </c>
      <c r="B35" s="67" t="s">
        <v>103</v>
      </c>
      <c r="C35" s="66" t="s">
        <v>169</v>
      </c>
      <c r="D35" s="14" t="s">
        <v>53</v>
      </c>
      <c r="E35" s="14">
        <v>1</v>
      </c>
      <c r="F35" s="14" t="s">
        <v>23</v>
      </c>
      <c r="G35" s="8">
        <f t="shared" si="0"/>
        <v>11</v>
      </c>
      <c r="H35" s="27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</row>
    <row r="36" spans="1:26" s="42" customFormat="1" ht="30">
      <c r="A36" s="8">
        <v>12</v>
      </c>
      <c r="B36" s="67" t="s">
        <v>104</v>
      </c>
      <c r="C36" s="69" t="s">
        <v>173</v>
      </c>
      <c r="D36" s="14" t="s">
        <v>53</v>
      </c>
      <c r="E36" s="14">
        <v>1</v>
      </c>
      <c r="F36" s="14" t="s">
        <v>23</v>
      </c>
      <c r="G36" s="8">
        <f t="shared" si="0"/>
        <v>11</v>
      </c>
      <c r="H36" s="27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</row>
    <row r="37" spans="1:26" s="42" customFormat="1" ht="30">
      <c r="A37" s="8">
        <v>13</v>
      </c>
      <c r="B37" s="67" t="s">
        <v>95</v>
      </c>
      <c r="C37" s="69" t="s">
        <v>163</v>
      </c>
      <c r="D37" s="14" t="s">
        <v>53</v>
      </c>
      <c r="E37" s="14">
        <v>1</v>
      </c>
      <c r="F37" s="14" t="s">
        <v>23</v>
      </c>
      <c r="G37" s="8">
        <f t="shared" si="0"/>
        <v>11</v>
      </c>
      <c r="H37" s="27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</row>
    <row r="38" spans="1:26" s="42" customFormat="1" ht="30">
      <c r="A38" s="8">
        <v>14</v>
      </c>
      <c r="B38" s="67" t="s">
        <v>105</v>
      </c>
      <c r="C38" s="66" t="s">
        <v>174</v>
      </c>
      <c r="D38" s="14" t="s">
        <v>53</v>
      </c>
      <c r="E38" s="14">
        <v>1</v>
      </c>
      <c r="F38" s="14" t="s">
        <v>23</v>
      </c>
      <c r="G38" s="8">
        <f t="shared" si="0"/>
        <v>11</v>
      </c>
      <c r="H38" s="27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</row>
    <row r="39" spans="1:26" s="42" customFormat="1" ht="30">
      <c r="A39" s="8">
        <v>15</v>
      </c>
      <c r="B39" s="67" t="s">
        <v>106</v>
      </c>
      <c r="C39" s="69" t="s">
        <v>97</v>
      </c>
      <c r="D39" s="14" t="s">
        <v>53</v>
      </c>
      <c r="E39" s="14">
        <v>1</v>
      </c>
      <c r="F39" s="14" t="s">
        <v>23</v>
      </c>
      <c r="G39" s="8">
        <f t="shared" si="0"/>
        <v>11</v>
      </c>
      <c r="H39" s="27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</row>
    <row r="40" spans="1:26" s="42" customFormat="1" ht="30">
      <c r="A40" s="8">
        <v>16</v>
      </c>
      <c r="B40" s="67" t="s">
        <v>107</v>
      </c>
      <c r="C40" s="68" t="s">
        <v>175</v>
      </c>
      <c r="D40" s="14" t="s">
        <v>53</v>
      </c>
      <c r="E40" s="14">
        <v>1</v>
      </c>
      <c r="F40" s="14" t="s">
        <v>23</v>
      </c>
      <c r="G40" s="8">
        <f t="shared" si="0"/>
        <v>11</v>
      </c>
      <c r="H40" s="27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</row>
    <row r="41" spans="1:26" s="42" customFormat="1" ht="30">
      <c r="A41" s="8">
        <v>17</v>
      </c>
      <c r="B41" s="67" t="s">
        <v>164</v>
      </c>
      <c r="C41" s="66" t="s">
        <v>182</v>
      </c>
      <c r="D41" s="14" t="s">
        <v>53</v>
      </c>
      <c r="E41" s="14">
        <v>1</v>
      </c>
      <c r="F41" s="14" t="s">
        <v>23</v>
      </c>
      <c r="G41" s="8">
        <f t="shared" si="0"/>
        <v>11</v>
      </c>
      <c r="H41" s="27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</row>
    <row r="42" spans="1:26" s="42" customFormat="1" ht="30">
      <c r="A42" s="8">
        <v>18</v>
      </c>
      <c r="B42" s="67" t="s">
        <v>108</v>
      </c>
      <c r="C42" s="69" t="s">
        <v>176</v>
      </c>
      <c r="D42" s="14" t="s">
        <v>53</v>
      </c>
      <c r="E42" s="14">
        <v>1</v>
      </c>
      <c r="F42" s="14" t="s">
        <v>23</v>
      </c>
      <c r="G42" s="8">
        <f t="shared" si="0"/>
        <v>11</v>
      </c>
      <c r="H42" s="27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</row>
    <row r="43" spans="1:26" s="42" customFormat="1" ht="30">
      <c r="A43" s="8">
        <v>19</v>
      </c>
      <c r="B43" s="67" t="s">
        <v>99</v>
      </c>
      <c r="C43" s="66" t="s">
        <v>177</v>
      </c>
      <c r="D43" s="14" t="s">
        <v>53</v>
      </c>
      <c r="E43" s="14">
        <v>1</v>
      </c>
      <c r="F43" s="14" t="s">
        <v>23</v>
      </c>
      <c r="G43" s="8">
        <f t="shared" si="0"/>
        <v>11</v>
      </c>
      <c r="H43" s="27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</row>
    <row r="44" spans="1:26" s="42" customFormat="1" ht="30">
      <c r="A44" s="8">
        <v>20</v>
      </c>
      <c r="B44" s="67" t="s">
        <v>109</v>
      </c>
      <c r="C44" s="66" t="s">
        <v>168</v>
      </c>
      <c r="D44" s="14" t="s">
        <v>53</v>
      </c>
      <c r="E44" s="14">
        <v>1</v>
      </c>
      <c r="F44" s="14" t="s">
        <v>23</v>
      </c>
      <c r="G44" s="8">
        <f t="shared" si="0"/>
        <v>11</v>
      </c>
      <c r="H44" s="27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</row>
    <row r="45" spans="1:26" s="42" customFormat="1" ht="117" customHeight="1">
      <c r="A45" s="8">
        <v>21</v>
      </c>
      <c r="B45" s="67" t="s">
        <v>183</v>
      </c>
      <c r="C45" s="68" t="s">
        <v>53</v>
      </c>
      <c r="D45" s="14" t="s">
        <v>53</v>
      </c>
      <c r="E45" s="14">
        <v>1</v>
      </c>
      <c r="F45" s="14" t="s">
        <v>23</v>
      </c>
      <c r="G45" s="8">
        <f t="shared" si="0"/>
        <v>11</v>
      </c>
      <c r="H45" s="27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</row>
    <row r="46" spans="1:26" s="42" customFormat="1">
      <c r="A46" s="8">
        <v>22</v>
      </c>
      <c r="B46" s="67" t="s">
        <v>165</v>
      </c>
      <c r="C46" s="67" t="s">
        <v>166</v>
      </c>
      <c r="D46" s="14" t="s">
        <v>26</v>
      </c>
      <c r="E46" s="14">
        <v>1</v>
      </c>
      <c r="F46" s="14" t="s">
        <v>23</v>
      </c>
      <c r="G46" s="8">
        <f t="shared" si="0"/>
        <v>11</v>
      </c>
      <c r="H46" s="27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</row>
    <row r="47" spans="1:26" s="42" customFormat="1" ht="71.25">
      <c r="A47" s="8">
        <v>23</v>
      </c>
      <c r="B47" s="67" t="s">
        <v>78</v>
      </c>
      <c r="C47" s="67" t="s">
        <v>167</v>
      </c>
      <c r="D47" s="14" t="s">
        <v>26</v>
      </c>
      <c r="E47" s="14">
        <v>1</v>
      </c>
      <c r="F47" s="14" t="s">
        <v>23</v>
      </c>
      <c r="G47" s="8">
        <f t="shared" si="0"/>
        <v>11</v>
      </c>
      <c r="H47" s="27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</sheetData>
  <mergeCells count="32">
    <mergeCell ref="A23:H23"/>
    <mergeCell ref="A15:H15"/>
    <mergeCell ref="A16:H16"/>
    <mergeCell ref="A22:H22"/>
    <mergeCell ref="A13:H13"/>
    <mergeCell ref="A17:H17"/>
    <mergeCell ref="A18:H18"/>
    <mergeCell ref="A19:H19"/>
    <mergeCell ref="A20:H20"/>
    <mergeCell ref="A21:H21"/>
    <mergeCell ref="A1:H1"/>
    <mergeCell ref="A2:H2"/>
    <mergeCell ref="A3:B3"/>
    <mergeCell ref="C3:H3"/>
    <mergeCell ref="A4:B4"/>
    <mergeCell ref="C4:H4"/>
    <mergeCell ref="A5:B5"/>
    <mergeCell ref="C5:H5"/>
    <mergeCell ref="A14:H14"/>
    <mergeCell ref="A9:B9"/>
    <mergeCell ref="A10:B10"/>
    <mergeCell ref="A11:B11"/>
    <mergeCell ref="A6:B6"/>
    <mergeCell ref="C6:H6"/>
    <mergeCell ref="A7:B7"/>
    <mergeCell ref="D7:E7"/>
    <mergeCell ref="F7:H7"/>
    <mergeCell ref="A8:B8"/>
    <mergeCell ref="D8:E8"/>
    <mergeCell ref="F8:H8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2"/>
  <sheetViews>
    <sheetView tabSelected="1" topLeftCell="A4" workbookViewId="0">
      <selection activeCell="L22" sqref="L21:L22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26">
      <c r="A1" s="91" t="s">
        <v>0</v>
      </c>
      <c r="B1" s="77"/>
      <c r="C1" s="77"/>
      <c r="D1" s="77"/>
      <c r="E1" s="77"/>
      <c r="F1" s="77"/>
      <c r="G1" s="77"/>
      <c r="H1" s="7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93.75" customHeight="1" thickBot="1">
      <c r="A2" s="92" t="s">
        <v>129</v>
      </c>
      <c r="B2" s="86"/>
      <c r="C2" s="86"/>
      <c r="D2" s="86"/>
      <c r="E2" s="86"/>
      <c r="F2" s="86"/>
      <c r="G2" s="86"/>
      <c r="H2" s="9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29" t="s">
        <v>1</v>
      </c>
      <c r="B3" s="130"/>
      <c r="C3" s="130"/>
      <c r="D3" s="130"/>
      <c r="E3" s="130"/>
      <c r="F3" s="130"/>
      <c r="G3" s="130"/>
      <c r="H3" s="13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>
      <c r="A4" s="137" t="s">
        <v>191</v>
      </c>
      <c r="B4" s="125"/>
      <c r="C4" s="125"/>
      <c r="D4" s="125"/>
      <c r="E4" s="125"/>
      <c r="F4" s="125"/>
      <c r="G4" s="125"/>
      <c r="H4" s="126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9.25" customHeight="1">
      <c r="A5" s="124" t="s">
        <v>193</v>
      </c>
      <c r="B5" s="125"/>
      <c r="C5" s="125"/>
      <c r="D5" s="125"/>
      <c r="E5" s="125"/>
      <c r="F5" s="125"/>
      <c r="G5" s="125"/>
      <c r="H5" s="126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>
      <c r="A6" s="124" t="s">
        <v>192</v>
      </c>
      <c r="B6" s="125"/>
      <c r="C6" s="125"/>
      <c r="D6" s="125"/>
      <c r="E6" s="125"/>
      <c r="F6" s="125"/>
      <c r="G6" s="125"/>
      <c r="H6" s="12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>
      <c r="A7" s="124" t="s">
        <v>190</v>
      </c>
      <c r="B7" s="125"/>
      <c r="C7" s="125"/>
      <c r="D7" s="125"/>
      <c r="E7" s="125"/>
      <c r="F7" s="125"/>
      <c r="G7" s="125"/>
      <c r="H7" s="12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124" t="s">
        <v>189</v>
      </c>
      <c r="B8" s="125"/>
      <c r="C8" s="125"/>
      <c r="D8" s="125"/>
      <c r="E8" s="125"/>
      <c r="F8" s="125"/>
      <c r="G8" s="125"/>
      <c r="H8" s="126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24" t="s">
        <v>2</v>
      </c>
      <c r="B9" s="127"/>
      <c r="C9" s="37">
        <v>14</v>
      </c>
      <c r="D9" s="37"/>
      <c r="E9" s="37"/>
      <c r="F9" s="37"/>
      <c r="G9" s="37"/>
      <c r="H9" s="4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39" customFormat="1" ht="15.75" customHeight="1">
      <c r="A10" s="124" t="s">
        <v>3</v>
      </c>
      <c r="B10" s="128"/>
      <c r="C10" s="37">
        <v>11</v>
      </c>
      <c r="D10" s="37"/>
      <c r="E10" s="37"/>
      <c r="F10" s="37"/>
      <c r="G10" s="37"/>
      <c r="H10" s="40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</row>
    <row r="11" spans="1:26" s="39" customFormat="1" ht="15.75" customHeight="1">
      <c r="A11" s="124" t="s">
        <v>4</v>
      </c>
      <c r="B11" s="128"/>
      <c r="C11" s="37">
        <v>11</v>
      </c>
      <c r="D11" s="37"/>
      <c r="E11" s="37"/>
      <c r="F11" s="37"/>
      <c r="G11" s="37"/>
      <c r="H11" s="40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</row>
    <row r="12" spans="1:26" s="39" customFormat="1" ht="15.75" customHeight="1" thickBot="1">
      <c r="A12" s="134" t="s">
        <v>188</v>
      </c>
      <c r="B12" s="135"/>
      <c r="C12" s="135"/>
      <c r="D12" s="135"/>
      <c r="E12" s="135"/>
      <c r="F12" s="135"/>
      <c r="G12" s="135"/>
      <c r="H12" s="136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</row>
    <row r="13" spans="1:26" s="42" customFormat="1" ht="22.5" customHeight="1">
      <c r="A13" s="132" t="s">
        <v>79</v>
      </c>
      <c r="B13" s="133"/>
      <c r="C13" s="133"/>
      <c r="D13" s="133"/>
      <c r="E13" s="133"/>
      <c r="F13" s="133"/>
      <c r="G13" s="133"/>
      <c r="H13" s="133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s="42" customFormat="1" ht="22.5" customHeight="1">
      <c r="A14" s="121" t="s">
        <v>80</v>
      </c>
      <c r="B14" s="122"/>
      <c r="C14" s="122"/>
      <c r="D14" s="122"/>
      <c r="E14" s="122"/>
      <c r="F14" s="122"/>
      <c r="G14" s="122"/>
      <c r="H14" s="123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44.25" customHeight="1">
      <c r="A15" s="28" t="s">
        <v>14</v>
      </c>
      <c r="B15" s="22" t="s">
        <v>15</v>
      </c>
      <c r="C15" s="2" t="s">
        <v>16</v>
      </c>
      <c r="D15" s="22" t="s">
        <v>17</v>
      </c>
      <c r="E15" s="22" t="s">
        <v>18</v>
      </c>
      <c r="F15" s="22" t="s">
        <v>19</v>
      </c>
      <c r="G15" s="2" t="s">
        <v>20</v>
      </c>
      <c r="H15" s="2" t="s">
        <v>21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29">
        <v>1</v>
      </c>
      <c r="B16" s="10" t="s">
        <v>112</v>
      </c>
      <c r="C16" s="17" t="s">
        <v>113</v>
      </c>
      <c r="D16" s="7" t="s">
        <v>52</v>
      </c>
      <c r="E16" s="4">
        <v>3</v>
      </c>
      <c r="F16" s="4" t="s">
        <v>81</v>
      </c>
      <c r="G16" s="8">
        <v>3</v>
      </c>
      <c r="H16" s="23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29">
        <v>2</v>
      </c>
      <c r="B17" s="10" t="s">
        <v>122</v>
      </c>
      <c r="C17" s="17" t="s">
        <v>114</v>
      </c>
      <c r="D17" s="7" t="s">
        <v>52</v>
      </c>
      <c r="E17" s="4">
        <v>1</v>
      </c>
      <c r="F17" s="4" t="s">
        <v>23</v>
      </c>
      <c r="G17" s="8">
        <f t="shared" ref="G17" si="0">E17</f>
        <v>1</v>
      </c>
      <c r="H17" s="23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29">
        <v>3</v>
      </c>
      <c r="B18" s="10" t="s">
        <v>123</v>
      </c>
      <c r="C18" s="17" t="s">
        <v>115</v>
      </c>
      <c r="D18" s="7" t="s">
        <v>52</v>
      </c>
      <c r="E18" s="4">
        <v>20</v>
      </c>
      <c r="F18" s="4" t="s">
        <v>23</v>
      </c>
      <c r="G18" s="8">
        <v>20</v>
      </c>
      <c r="H18" s="23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30">
        <v>4</v>
      </c>
      <c r="B19" s="10" t="s">
        <v>82</v>
      </c>
      <c r="C19" s="17" t="s">
        <v>116</v>
      </c>
      <c r="D19" s="7" t="s">
        <v>52</v>
      </c>
      <c r="E19" s="4">
        <v>1</v>
      </c>
      <c r="F19" s="4" t="s">
        <v>23</v>
      </c>
      <c r="G19" s="8">
        <f t="shared" ref="G19:G21" si="1">E19</f>
        <v>1</v>
      </c>
      <c r="H19" s="2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29">
        <v>5</v>
      </c>
      <c r="B20" s="10" t="s">
        <v>83</v>
      </c>
      <c r="C20" s="17" t="s">
        <v>117</v>
      </c>
      <c r="D20" s="7" t="s">
        <v>52</v>
      </c>
      <c r="E20" s="4">
        <v>1</v>
      </c>
      <c r="F20" s="4" t="s">
        <v>81</v>
      </c>
      <c r="G20" s="8">
        <f t="shared" si="1"/>
        <v>1</v>
      </c>
      <c r="H20" s="3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29">
        <v>6</v>
      </c>
      <c r="B21" s="10" t="s">
        <v>84</v>
      </c>
      <c r="C21" s="17" t="s">
        <v>118</v>
      </c>
      <c r="D21" s="7" t="s">
        <v>52</v>
      </c>
      <c r="E21" s="4">
        <v>3</v>
      </c>
      <c r="F21" s="4" t="s">
        <v>23</v>
      </c>
      <c r="G21" s="8">
        <v>3</v>
      </c>
      <c r="H21" s="3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30">
        <v>7</v>
      </c>
      <c r="B22" s="10" t="s">
        <v>85</v>
      </c>
      <c r="C22" s="17" t="s">
        <v>119</v>
      </c>
      <c r="D22" s="7" t="s">
        <v>52</v>
      </c>
      <c r="E22" s="4">
        <v>2</v>
      </c>
      <c r="F22" s="4" t="s">
        <v>23</v>
      </c>
      <c r="G22" s="8">
        <v>2</v>
      </c>
      <c r="H22" s="3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29">
        <v>8</v>
      </c>
      <c r="B23" s="10" t="s">
        <v>86</v>
      </c>
      <c r="C23" s="17" t="s">
        <v>120</v>
      </c>
      <c r="D23" s="7" t="s">
        <v>52</v>
      </c>
      <c r="E23" s="4">
        <v>1</v>
      </c>
      <c r="F23" s="4" t="s">
        <v>81</v>
      </c>
      <c r="G23" s="8">
        <f>E23</f>
        <v>1</v>
      </c>
      <c r="H23" s="3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29">
        <v>11</v>
      </c>
      <c r="B24" s="10" t="s">
        <v>87</v>
      </c>
      <c r="C24" s="17" t="s">
        <v>121</v>
      </c>
      <c r="D24" s="7" t="s">
        <v>52</v>
      </c>
      <c r="E24" s="4">
        <v>1</v>
      </c>
      <c r="F24" s="4" t="s">
        <v>23</v>
      </c>
      <c r="G24" s="8">
        <f t="shared" ref="G24" si="2">E24</f>
        <v>1</v>
      </c>
      <c r="H24" s="3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29">
        <v>14</v>
      </c>
      <c r="B25" s="32" t="s">
        <v>187</v>
      </c>
      <c r="C25" s="17" t="s">
        <v>113</v>
      </c>
      <c r="D25" s="7" t="s">
        <v>52</v>
      </c>
      <c r="E25" s="4">
        <v>1</v>
      </c>
      <c r="F25" s="4" t="s">
        <v>23</v>
      </c>
      <c r="G25" s="28">
        <v>1</v>
      </c>
      <c r="H25" s="3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</sheetData>
  <mergeCells count="14">
    <mergeCell ref="A14:H14"/>
    <mergeCell ref="A1:H1"/>
    <mergeCell ref="A2:H2"/>
    <mergeCell ref="A8:H8"/>
    <mergeCell ref="A9:B9"/>
    <mergeCell ref="A10:B10"/>
    <mergeCell ref="A3:H3"/>
    <mergeCell ref="A13:H13"/>
    <mergeCell ref="A12:H12"/>
    <mergeCell ref="A4:H4"/>
    <mergeCell ref="A5:H5"/>
    <mergeCell ref="A6:H6"/>
    <mergeCell ref="A7:H7"/>
    <mergeCell ref="A11:B11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workbookViewId="0">
      <selection activeCell="C17" sqref="C17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</cols>
  <sheetData>
    <row r="1" spans="1:26">
      <c r="A1" s="91" t="s">
        <v>0</v>
      </c>
      <c r="B1" s="77"/>
      <c r="C1" s="77"/>
      <c r="D1" s="77"/>
      <c r="E1" s="77"/>
      <c r="F1" s="77"/>
      <c r="G1" s="7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72" customHeight="1">
      <c r="A2" s="92" t="s">
        <v>94</v>
      </c>
      <c r="B2" s="86"/>
      <c r="C2" s="86"/>
      <c r="D2" s="86"/>
      <c r="E2" s="86"/>
      <c r="F2" s="86"/>
      <c r="G2" s="9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5.5" customHeight="1">
      <c r="A3" s="113" t="s">
        <v>88</v>
      </c>
      <c r="B3" s="86"/>
      <c r="C3" s="86"/>
      <c r="D3" s="86"/>
      <c r="E3" s="86"/>
      <c r="F3" s="86"/>
      <c r="G3" s="8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6" customHeight="1">
      <c r="A4" s="43" t="s">
        <v>14</v>
      </c>
      <c r="B4" s="49" t="s">
        <v>15</v>
      </c>
      <c r="C4" s="49" t="s">
        <v>16</v>
      </c>
      <c r="D4" s="49" t="s">
        <v>17</v>
      </c>
      <c r="E4" s="45" t="s">
        <v>18</v>
      </c>
      <c r="F4" s="2" t="s">
        <v>19</v>
      </c>
      <c r="G4" s="2" t="s">
        <v>89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0">
      <c r="A5" s="44">
        <v>1</v>
      </c>
      <c r="B5" s="50" t="s">
        <v>49</v>
      </c>
      <c r="C5" s="51" t="s">
        <v>90</v>
      </c>
      <c r="D5" s="52"/>
      <c r="E5" s="46">
        <v>1</v>
      </c>
      <c r="F5" s="34" t="s">
        <v>23</v>
      </c>
      <c r="G5" s="138" t="s">
        <v>91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">
      <c r="A6" s="33">
        <v>2</v>
      </c>
      <c r="B6" s="47" t="s">
        <v>48</v>
      </c>
      <c r="C6" s="48" t="s">
        <v>90</v>
      </c>
      <c r="D6" s="33"/>
      <c r="E6" s="34">
        <v>1</v>
      </c>
      <c r="F6" s="34" t="s">
        <v>23</v>
      </c>
      <c r="G6" s="139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5">
      <c r="A7" s="141">
        <v>3</v>
      </c>
      <c r="B7" s="142" t="s">
        <v>92</v>
      </c>
      <c r="C7" s="143" t="s">
        <v>93</v>
      </c>
      <c r="D7" s="144"/>
      <c r="E7" s="145">
        <v>1</v>
      </c>
      <c r="F7" s="34" t="s">
        <v>23</v>
      </c>
      <c r="G7" s="14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</sheetData>
  <mergeCells count="4">
    <mergeCell ref="A1:G1"/>
    <mergeCell ref="A2:G2"/>
    <mergeCell ref="A3:G3"/>
    <mergeCell ref="G5:G7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Иван Сергеевич Эмм</cp:lastModifiedBy>
  <dcterms:created xsi:type="dcterms:W3CDTF">2023-01-11T12:24:27Z</dcterms:created>
  <dcterms:modified xsi:type="dcterms:W3CDTF">2025-02-24T07:51:43Z</dcterms:modified>
</cp:coreProperties>
</file>